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<sst xmlns="http://schemas.openxmlformats.org/spreadsheetml/2006/main" count="88" uniqueCount="85">
  <si>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</si>
  <si>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</si>
  <si>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</si>
  <si>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</si>
  <si>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</si>
  <si>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</si>
  <si>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</si>
  <si>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</si>
  <si>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</si>
  <si>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</si>
  <si>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</si>
  <si>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</si>
  <si>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</si>
  <si>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</si>
  <si>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</si>
  <si>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</si>
  <si>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</si>
  <si>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</si>
  <si>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</si>
  <si>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</si>
  <si>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</si>
  <si>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</si>
  <si>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</si>
  <si>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</si>
  <si>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</si>
  <si>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</si>
  <si>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</si>
  <si>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</si>
  <si>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</si>
  <si>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</si>
  <si>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</si>
  <si>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</si>
  <si>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</si>
  <si>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</si>
  <si>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</si>
  <si>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</si>
  <si>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</si>
  <si>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</si>
  <si>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</si>
  <si>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</si>
  <si>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</si>
  <si>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</si>
  <si>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</si>
  <si>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</si>
  <si>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</si>
  <si>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</si>
  <si>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</si>
  <si>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</si>
  <si>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</si>
  <si>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</si>
  <si>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</si>
  <si>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</si>
  <si>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</si>
  <si>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</si>
  <si>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</si>
  <si>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</si>
  <si>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</si>
  <si>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</si>
  <si>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</si>
  <si>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</si>
  <si>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</si>
  <si>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</si>
  <si>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</si>
  <si>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</si>
  <si>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</si>
  <si>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</si>
  <si>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</si>
  <si>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</si>
  <si>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</si>
  <si>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</si>
  <si>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</si>
  <si>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</si>
  <si>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</si>
  <si>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</si>
  <si>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</si>
  <si>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</si>
  <si>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</si>
  <si>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</si>
  <si>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</si>
  <si>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</si>
  <si>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</si>
  <si>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</si>
  <si>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</si>
  <si>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</si>
  <si>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21/08/23 - VENCIMENTO 28/08/23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</si>
</sst>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50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393047</v>
      </c>
      <c r="C7" s="9">
        <f t="shared" si="0"/>
        <v>272053</v>
      </c>
      <c r="D7" s="9">
        <f t="shared" si="0"/>
        <v>249252</v>
      </c>
      <c r="E7" s="9">
        <f t="shared" si="0"/>
        <v>70248</v>
      </c>
      <c r="F7" s="9">
        <f t="shared" si="0"/>
        <v>224027</v>
      </c>
      <c r="G7" s="9">
        <f t="shared" si="0"/>
        <v>374372</v>
      </c>
      <c r="H7" s="9">
        <f t="shared" si="0"/>
        <v>41863</v>
      </c>
      <c r="I7" s="9">
        <f t="shared" si="0"/>
        <v>293069</v>
      </c>
      <c r="J7" s="9">
        <f t="shared" si="0"/>
        <v>217573</v>
      </c>
      <c r="K7" s="9">
        <f t="shared" si="0"/>
        <v>336470</v>
      </c>
      <c r="L7" s="9">
        <f t="shared" si="0"/>
        <v>256325</v>
      </c>
      <c r="M7" s="9">
        <f t="shared" si="0"/>
        <v>131941</v>
      </c>
      <c r="N7" s="9">
        <f t="shared" si="0"/>
        <v>85943</v>
      </c>
      <c r="O7" s="9">
        <f t="shared" si="0"/>
        <v>2946183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10493</v>
      </c>
      <c r="C8" s="11">
        <f t="shared" si="1"/>
        <v>10323</v>
      </c>
      <c r="D8" s="11">
        <f t="shared" si="1"/>
        <v>6008</v>
      </c>
      <c r="E8" s="11">
        <f t="shared" si="1"/>
        <v>1908</v>
      </c>
      <c r="F8" s="11">
        <f t="shared" si="1"/>
        <v>5443</v>
      </c>
      <c r="G8" s="11">
        <f t="shared" si="1"/>
        <v>12765</v>
      </c>
      <c r="H8" s="11">
        <f t="shared" si="1"/>
        <v>1507</v>
      </c>
      <c r="I8" s="11">
        <f t="shared" si="1"/>
        <v>13442</v>
      </c>
      <c r="J8" s="11">
        <f t="shared" si="1"/>
        <v>8134</v>
      </c>
      <c r="K8" s="11">
        <f t="shared" si="1"/>
        <v>3899</v>
      </c>
      <c r="L8" s="11">
        <f t="shared" si="1"/>
        <v>3693</v>
      </c>
      <c r="M8" s="11">
        <f t="shared" si="1"/>
        <v>5469</v>
      </c>
      <c r="N8" s="11">
        <f t="shared" si="1"/>
        <v>3702</v>
      </c>
      <c r="O8" s="11">
        <f t="shared" si="1"/>
        <v>86786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10493</v>
      </c>
      <c r="C9" s="11">
        <v>10323</v>
      </c>
      <c r="D9" s="11">
        <v>6008</v>
      </c>
      <c r="E9" s="11">
        <v>1908</v>
      </c>
      <c r="F9" s="11">
        <v>5443</v>
      </c>
      <c r="G9" s="11">
        <v>12765</v>
      </c>
      <c r="H9" s="11">
        <v>1507</v>
      </c>
      <c r="I9" s="11">
        <v>13442</v>
      </c>
      <c r="J9" s="11">
        <v>8134</v>
      </c>
      <c r="K9" s="11">
        <v>3897</v>
      </c>
      <c r="L9" s="11">
        <v>3693</v>
      </c>
      <c r="M9" s="11">
        <v>5469</v>
      </c>
      <c r="N9" s="11">
        <v>3690</v>
      </c>
      <c r="O9" s="11">
        <f>SUM(B9:N9)</f>
        <v>86772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12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382554</v>
      </c>
      <c r="C11" s="13">
        <v>261730</v>
      </c>
      <c r="D11" s="13">
        <v>243244</v>
      </c>
      <c r="E11" s="13">
        <v>68340</v>
      </c>
      <c r="F11" s="13">
        <v>218584</v>
      </c>
      <c r="G11" s="13">
        <v>361607</v>
      </c>
      <c r="H11" s="13">
        <v>40356</v>
      </c>
      <c r="I11" s="13">
        <v>279627</v>
      </c>
      <c r="J11" s="13">
        <v>209439</v>
      </c>
      <c r="K11" s="13">
        <v>332571</v>
      </c>
      <c r="L11" s="13">
        <v>252632</v>
      </c>
      <c r="M11" s="13">
        <v>126472</v>
      </c>
      <c r="N11" s="13">
        <v>82241</v>
      </c>
      <c r="O11" s="11">
        <f>SUM(B11:N11)</f>
        <v>2859397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26319</v>
      </c>
      <c r="C12" s="13">
        <v>23045</v>
      </c>
      <c r="D12" s="13">
        <v>17653</v>
      </c>
      <c r="E12" s="13">
        <v>6913</v>
      </c>
      <c r="F12" s="13">
        <v>19574</v>
      </c>
      <c r="G12" s="13">
        <v>34353</v>
      </c>
      <c r="H12" s="13">
        <v>4109</v>
      </c>
      <c r="I12" s="13">
        <v>26097</v>
      </c>
      <c r="J12" s="13">
        <v>18057</v>
      </c>
      <c r="K12" s="13">
        <v>21804</v>
      </c>
      <c r="L12" s="13">
        <v>16489</v>
      </c>
      <c r="M12" s="13">
        <v>6201</v>
      </c>
      <c r="N12" s="13">
        <v>3488</v>
      </c>
      <c r="O12" s="11">
        <f>SUM(B12:N12)</f>
        <v>224102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356235</v>
      </c>
      <c r="C13" s="15">
        <f t="shared" si="2"/>
        <v>238685</v>
      </c>
      <c r="D13" s="15">
        <f t="shared" si="2"/>
        <v>225591</v>
      </c>
      <c r="E13" s="15">
        <f t="shared" si="2"/>
        <v>61427</v>
      </c>
      <c r="F13" s="15">
        <f t="shared" si="2"/>
        <v>199010</v>
      </c>
      <c r="G13" s="15">
        <f t="shared" si="2"/>
        <v>327254</v>
      </c>
      <c r="H13" s="15">
        <f t="shared" si="2"/>
        <v>36247</v>
      </c>
      <c r="I13" s="15">
        <f t="shared" si="2"/>
        <v>253530</v>
      </c>
      <c r="J13" s="15">
        <f t="shared" si="2"/>
        <v>191382</v>
      </c>
      <c r="K13" s="15">
        <f t="shared" si="2"/>
        <v>310767</v>
      </c>
      <c r="L13" s="15">
        <f t="shared" si="2"/>
        <v>236143</v>
      </c>
      <c r="M13" s="15">
        <f t="shared" si="2"/>
        <v>120271</v>
      </c>
      <c r="N13" s="15">
        <f t="shared" si="2"/>
        <v>78753</v>
      </c>
      <c r="O13" s="11">
        <f>SUM(B13:N13)</f>
        <v>2635295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1.204669980238689</v>
      </c>
      <c r="C18" s="19">
        <v>1.246775666468573</v>
      </c>
      <c r="D18" s="19">
        <v>1.355598725090035</v>
      </c>
      <c r="E18" s="19">
        <v>0.864589357662073</v>
      </c>
      <c r="F18" s="19">
        <v>1.409241825675007</v>
      </c>
      <c r="G18" s="19">
        <v>1.436058630946383</v>
      </c>
      <c r="H18" s="19">
        <v>1.635996912271799</v>
      </c>
      <c r="I18" s="19">
        <v>1.166349901146693</v>
      </c>
      <c r="J18" s="19">
        <v>1.369307132526211</v>
      </c>
      <c r="K18" s="19">
        <v>1.224357161345291</v>
      </c>
      <c r="L18" s="19">
        <v>1.278963690551737</v>
      </c>
      <c r="M18" s="19">
        <v>1.210132575794299</v>
      </c>
      <c r="N18" s="19">
        <v>1.078091622817896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1506049.07</v>
      </c>
      <c r="C20" s="24">
        <f t="shared" si="3"/>
        <v>1089284.1300000004</v>
      </c>
      <c r="D20" s="24">
        <f t="shared" si="3"/>
        <v>953981.7000000001</v>
      </c>
      <c r="E20" s="24">
        <f t="shared" si="3"/>
        <v>295599.92999999993</v>
      </c>
      <c r="F20" s="24">
        <f t="shared" si="3"/>
        <v>1033521.95</v>
      </c>
      <c r="G20" s="24">
        <f t="shared" si="3"/>
        <v>1458087.02</v>
      </c>
      <c r="H20" s="24">
        <f t="shared" si="3"/>
        <v>246652.71000000005</v>
      </c>
      <c r="I20" s="24">
        <f t="shared" si="3"/>
        <v>1109444.05</v>
      </c>
      <c r="J20" s="24">
        <f t="shared" si="3"/>
        <v>959336.53</v>
      </c>
      <c r="K20" s="24">
        <f t="shared" si="3"/>
        <v>1268201.37</v>
      </c>
      <c r="L20" s="24">
        <f t="shared" si="3"/>
        <v>1155067.15</v>
      </c>
      <c r="M20" s="24">
        <f t="shared" si="3"/>
        <v>650420.4</v>
      </c>
      <c r="N20" s="24">
        <f t="shared" si="3"/>
        <v>337980.66000000003</v>
      </c>
      <c r="O20" s="24">
        <f>O21+O22+O23+O24+O25+O26+O27+O28+O29</f>
        <v>12063626.670000002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1138657.16</v>
      </c>
      <c r="C21" s="28">
        <f aca="true" t="shared" si="4" ref="C21:N21">ROUND((C15+C16)*C7,2)</f>
        <v>814200.22</v>
      </c>
      <c r="D21" s="28">
        <f t="shared" si="4"/>
        <v>654211.72</v>
      </c>
      <c r="E21" s="28">
        <f t="shared" si="4"/>
        <v>314992.03</v>
      </c>
      <c r="F21" s="28">
        <f t="shared" si="4"/>
        <v>681557.34</v>
      </c>
      <c r="G21" s="28">
        <f t="shared" si="4"/>
        <v>937127.99</v>
      </c>
      <c r="H21" s="28">
        <f t="shared" si="4"/>
        <v>140693.17</v>
      </c>
      <c r="I21" s="28">
        <f t="shared" si="4"/>
        <v>870913.15</v>
      </c>
      <c r="J21" s="28">
        <f t="shared" si="4"/>
        <v>650325.7</v>
      </c>
      <c r="K21" s="28">
        <f t="shared" si="4"/>
        <v>950628.69</v>
      </c>
      <c r="L21" s="28">
        <f t="shared" si="4"/>
        <v>824597.53</v>
      </c>
      <c r="M21" s="28">
        <f t="shared" si="4"/>
        <v>489791.38</v>
      </c>
      <c r="N21" s="28">
        <f t="shared" si="4"/>
        <v>288175.47</v>
      </c>
      <c r="O21" s="28">
        <f aca="true" t="shared" si="5" ref="O21:O29">SUM(B21:N21)</f>
        <v>8755871.55</v>
      </c>
    </row>
    <row r="22" spans="1:23" ht="18.75" customHeight="1">
      <c r="A22" s="26" t="s">
        <v>33</v>
      </c>
      <c r="B22" s="28">
        <f>IF(B18&lt;&gt;0,ROUND((B18-1)*B21,2),0)</f>
        <v>233048.94</v>
      </c>
      <c r="C22" s="28">
        <f aca="true" t="shared" si="6" ref="C22:N22">IF(C18&lt;&gt;0,ROUND((C18-1)*C21,2),0)</f>
        <v>200924.8</v>
      </c>
      <c r="D22" s="28">
        <f t="shared" si="6"/>
        <v>232636.85</v>
      </c>
      <c r="E22" s="28">
        <f t="shared" si="6"/>
        <v>-42653.27</v>
      </c>
      <c r="F22" s="28">
        <f t="shared" si="6"/>
        <v>278921.77</v>
      </c>
      <c r="G22" s="28">
        <f t="shared" si="6"/>
        <v>408642.75</v>
      </c>
      <c r="H22" s="28">
        <f t="shared" si="6"/>
        <v>89480.42</v>
      </c>
      <c r="I22" s="28">
        <f t="shared" si="6"/>
        <v>144876.32</v>
      </c>
      <c r="J22" s="28">
        <f t="shared" si="6"/>
        <v>240169.92</v>
      </c>
      <c r="K22" s="28">
        <f t="shared" si="6"/>
        <v>213280.35</v>
      </c>
      <c r="L22" s="28">
        <f t="shared" si="6"/>
        <v>230032.77</v>
      </c>
      <c r="M22" s="28">
        <f t="shared" si="6"/>
        <v>102921.12</v>
      </c>
      <c r="N22" s="28">
        <f t="shared" si="6"/>
        <v>22504.09</v>
      </c>
      <c r="O22" s="28">
        <f t="shared" si="5"/>
        <v>2354786.8299999996</v>
      </c>
      <c r="W22" s="51"/>
    </row>
    <row r="23" spans="1:15" ht="18.75" customHeight="1">
      <c r="A23" s="26" t="s">
        <v>34</v>
      </c>
      <c r="B23" s="28">
        <v>69668.98</v>
      </c>
      <c r="C23" s="28">
        <v>45256.78</v>
      </c>
      <c r="D23" s="28">
        <v>32237.55</v>
      </c>
      <c r="E23" s="28">
        <v>12371.55</v>
      </c>
      <c r="F23" s="28">
        <v>42858.2</v>
      </c>
      <c r="G23" s="28">
        <v>67382.82</v>
      </c>
      <c r="H23" s="28">
        <v>6005.66</v>
      </c>
      <c r="I23" s="28">
        <v>47744.96</v>
      </c>
      <c r="J23" s="28">
        <v>39435.14</v>
      </c>
      <c r="K23" s="28">
        <v>60464.35</v>
      </c>
      <c r="L23" s="28">
        <v>56898.01</v>
      </c>
      <c r="M23" s="28">
        <v>26414.9</v>
      </c>
      <c r="N23" s="28">
        <v>16677.18</v>
      </c>
      <c r="O23" s="28">
        <f t="shared" si="5"/>
        <v>523416.08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1091.58</v>
      </c>
      <c r="C26" s="28">
        <v>805.01</v>
      </c>
      <c r="D26" s="28">
        <v>695.59</v>
      </c>
      <c r="E26" s="28">
        <v>216.23</v>
      </c>
      <c r="F26" s="28">
        <v>760.72</v>
      </c>
      <c r="G26" s="28">
        <v>1068.14</v>
      </c>
      <c r="H26" s="28">
        <v>179.76</v>
      </c>
      <c r="I26" s="28">
        <v>807.62</v>
      </c>
      <c r="J26" s="28">
        <v>703.41</v>
      </c>
      <c r="K26" s="28">
        <v>927.45</v>
      </c>
      <c r="L26" s="28">
        <v>841.48</v>
      </c>
      <c r="M26" s="28">
        <v>468.94</v>
      </c>
      <c r="N26" s="28">
        <v>247.5</v>
      </c>
      <c r="O26" s="28">
        <f t="shared" si="5"/>
        <v>8813.43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721.23</v>
      </c>
      <c r="M27" s="28">
        <v>408.22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-46169.2</v>
      </c>
      <c r="C31" s="28">
        <f aca="true" t="shared" si="7" ref="C31:O31">+C32+C34+C47+C48+C49+C54-C55</f>
        <v>-45421.2</v>
      </c>
      <c r="D31" s="28">
        <f t="shared" si="7"/>
        <v>-26435.2</v>
      </c>
      <c r="E31" s="28">
        <f t="shared" si="7"/>
        <v>-8395.2</v>
      </c>
      <c r="F31" s="28">
        <f t="shared" si="7"/>
        <v>-23949.2</v>
      </c>
      <c r="G31" s="28">
        <f t="shared" si="7"/>
        <v>-56166</v>
      </c>
      <c r="H31" s="28">
        <f t="shared" si="7"/>
        <v>-13780.34</v>
      </c>
      <c r="I31" s="28">
        <f t="shared" si="7"/>
        <v>-59144.8</v>
      </c>
      <c r="J31" s="28">
        <f t="shared" si="7"/>
        <v>-35789.6</v>
      </c>
      <c r="K31" s="28">
        <f t="shared" si="7"/>
        <v>-17146.8</v>
      </c>
      <c r="L31" s="28">
        <f t="shared" si="7"/>
        <v>-16249.2</v>
      </c>
      <c r="M31" s="28">
        <f t="shared" si="7"/>
        <v>-24063.6</v>
      </c>
      <c r="N31" s="28">
        <f t="shared" si="7"/>
        <v>-16236</v>
      </c>
      <c r="O31" s="28">
        <f t="shared" si="7"/>
        <v>-388946.33999999997</v>
      </c>
    </row>
    <row r="32" spans="1:15" ht="18.75" customHeight="1">
      <c r="A32" s="26" t="s">
        <v>38</v>
      </c>
      <c r="B32" s="29">
        <f>+B33</f>
        <v>-46169.2</v>
      </c>
      <c r="C32" s="29">
        <f>+C33</f>
        <v>-45421.2</v>
      </c>
      <c r="D32" s="29">
        <f aca="true" t="shared" si="8" ref="D32:O32">+D33</f>
        <v>-26435.2</v>
      </c>
      <c r="E32" s="29">
        <f t="shared" si="8"/>
        <v>-8395.2</v>
      </c>
      <c r="F32" s="29">
        <f t="shared" si="8"/>
        <v>-23949.2</v>
      </c>
      <c r="G32" s="29">
        <f t="shared" si="8"/>
        <v>-56166</v>
      </c>
      <c r="H32" s="29">
        <f t="shared" si="8"/>
        <v>-6630.8</v>
      </c>
      <c r="I32" s="29">
        <f t="shared" si="8"/>
        <v>-59144.8</v>
      </c>
      <c r="J32" s="29">
        <f t="shared" si="8"/>
        <v>-35789.6</v>
      </c>
      <c r="K32" s="29">
        <f t="shared" si="8"/>
        <v>-17146.8</v>
      </c>
      <c r="L32" s="29">
        <f t="shared" si="8"/>
        <v>-16249.2</v>
      </c>
      <c r="M32" s="29">
        <f t="shared" si="8"/>
        <v>-24063.6</v>
      </c>
      <c r="N32" s="29">
        <f t="shared" si="8"/>
        <v>-16236</v>
      </c>
      <c r="O32" s="29">
        <f t="shared" si="8"/>
        <v>-381796.79999999993</v>
      </c>
    </row>
    <row r="33" spans="1:26" ht="18.75" customHeight="1">
      <c r="A33" s="27" t="s">
        <v>39</v>
      </c>
      <c r="B33" s="16">
        <f>ROUND((-B9)*$G$3,2)</f>
        <v>-46169.2</v>
      </c>
      <c r="C33" s="16">
        <f aca="true" t="shared" si="9" ref="C33:N33">ROUND((-C9)*$G$3,2)</f>
        <v>-45421.2</v>
      </c>
      <c r="D33" s="16">
        <f t="shared" si="9"/>
        <v>-26435.2</v>
      </c>
      <c r="E33" s="16">
        <f t="shared" si="9"/>
        <v>-8395.2</v>
      </c>
      <c r="F33" s="16">
        <f t="shared" si="9"/>
        <v>-23949.2</v>
      </c>
      <c r="G33" s="16">
        <f t="shared" si="9"/>
        <v>-56166</v>
      </c>
      <c r="H33" s="16">
        <f t="shared" si="9"/>
        <v>-6630.8</v>
      </c>
      <c r="I33" s="16">
        <f t="shared" si="9"/>
        <v>-59144.8</v>
      </c>
      <c r="J33" s="16">
        <f t="shared" si="9"/>
        <v>-35789.6</v>
      </c>
      <c r="K33" s="16">
        <f t="shared" si="9"/>
        <v>-17146.8</v>
      </c>
      <c r="L33" s="16">
        <f t="shared" si="9"/>
        <v>-16249.2</v>
      </c>
      <c r="M33" s="16">
        <f t="shared" si="9"/>
        <v>-24063.6</v>
      </c>
      <c r="N33" s="16">
        <f t="shared" si="9"/>
        <v>-16236</v>
      </c>
      <c r="O33" s="30">
        <f aca="true" t="shared" si="10" ref="O33:O55">SUM(B33:N33)</f>
        <v>-381796.79999999993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-7149.54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-7149.540000000037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8">
        <v>-7149.54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28">
        <f t="shared" si="10"/>
        <v>-7149.54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1459879.87</v>
      </c>
      <c r="C53" s="34">
        <f aca="true" t="shared" si="13" ref="C53:N53">+C20+C31</f>
        <v>1043862.9300000004</v>
      </c>
      <c r="D53" s="34">
        <f t="shared" si="13"/>
        <v>927546.5000000001</v>
      </c>
      <c r="E53" s="34">
        <f t="shared" si="13"/>
        <v>287204.7299999999</v>
      </c>
      <c r="F53" s="34">
        <f t="shared" si="13"/>
        <v>1009572.75</v>
      </c>
      <c r="G53" s="34">
        <f t="shared" si="13"/>
        <v>1401921.02</v>
      </c>
      <c r="H53" s="34">
        <f t="shared" si="13"/>
        <v>232872.37000000005</v>
      </c>
      <c r="I53" s="34">
        <f t="shared" si="13"/>
        <v>1050299.25</v>
      </c>
      <c r="J53" s="34">
        <f t="shared" si="13"/>
        <v>923546.93</v>
      </c>
      <c r="K53" s="34">
        <f t="shared" si="13"/>
        <v>1251054.57</v>
      </c>
      <c r="L53" s="34">
        <f t="shared" si="13"/>
        <v>1138817.95</v>
      </c>
      <c r="M53" s="34">
        <f t="shared" si="13"/>
        <v>626356.8</v>
      </c>
      <c r="N53" s="34">
        <f t="shared" si="13"/>
        <v>321744.66000000003</v>
      </c>
      <c r="O53" s="34">
        <f>SUM(B53:N53)</f>
        <v>11674680.33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1459879.8699999999</v>
      </c>
      <c r="C59" s="42">
        <f t="shared" si="14"/>
        <v>1043862.9299999999</v>
      </c>
      <c r="D59" s="42">
        <f t="shared" si="14"/>
        <v>927546.51</v>
      </c>
      <c r="E59" s="42">
        <f t="shared" si="14"/>
        <v>287204.73</v>
      </c>
      <c r="F59" s="42">
        <f t="shared" si="14"/>
        <v>1009572.75</v>
      </c>
      <c r="G59" s="42">
        <f t="shared" si="14"/>
        <v>1401921.02</v>
      </c>
      <c r="H59" s="42">
        <f t="shared" si="14"/>
        <v>232872.37</v>
      </c>
      <c r="I59" s="42">
        <f t="shared" si="14"/>
        <v>1050299.24</v>
      </c>
      <c r="J59" s="42">
        <f t="shared" si="14"/>
        <v>923546.93</v>
      </c>
      <c r="K59" s="42">
        <f t="shared" si="14"/>
        <v>1251054.58</v>
      </c>
      <c r="L59" s="42">
        <f t="shared" si="14"/>
        <v>1138817.94</v>
      </c>
      <c r="M59" s="42">
        <f t="shared" si="14"/>
        <v>626356.81</v>
      </c>
      <c r="N59" s="42">
        <f t="shared" si="14"/>
        <v>321744.67</v>
      </c>
      <c r="O59" s="34">
        <f t="shared" si="14"/>
        <v>11674680.35</v>
      </c>
      <c r="Q59"/>
    </row>
    <row r="60" spans="1:18" ht="18.75" customHeight="1">
      <c r="A60" s="26" t="s">
        <v>54</v>
      </c>
      <c r="B60" s="42">
        <v>1193660.17</v>
      </c>
      <c r="C60" s="42">
        <v>740843.69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1934503.8599999999</v>
      </c>
      <c r="P60"/>
      <c r="Q60"/>
      <c r="R60" s="41"/>
    </row>
    <row r="61" spans="1:16" ht="18.75" customHeight="1">
      <c r="A61" s="26" t="s">
        <v>55</v>
      </c>
      <c r="B61" s="42">
        <v>266219.7</v>
      </c>
      <c r="C61" s="42">
        <v>303019.24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569238.94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927546.51</v>
      </c>
      <c r="E62" s="43">
        <v>0</v>
      </c>
      <c r="F62" s="43">
        <v>0</v>
      </c>
      <c r="G62" s="43">
        <v>0</v>
      </c>
      <c r="H62" s="42">
        <v>232872.37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1160418.88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287204.73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287204.73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1009572.75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1009572.75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1401921.02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1401921.02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1050299.24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1050299.24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923546.93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923546.93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1251054.58</v>
      </c>
      <c r="L68" s="29">
        <v>1138817.94</v>
      </c>
      <c r="M68" s="43">
        <v>0</v>
      </c>
      <c r="N68" s="43">
        <v>0</v>
      </c>
      <c r="O68" s="34">
        <f t="shared" si="15"/>
        <v>2389872.52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626356.81</v>
      </c>
      <c r="N69" s="43">
        <v>0</v>
      </c>
      <c r="O69" s="34">
        <f t="shared" si="15"/>
        <v>626356.81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321744.67</v>
      </c>
      <c r="O70" s="46">
        <f t="shared" si="15"/>
        <v>321744.67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2023-08-25T14:32:38Z</dcterms:modified>
  <cp:category/>
  <cp:version/>
  <cp:contentType/>
  <cp:contentStatus/>
</cp:coreProperties>
</file>