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<sst xmlns="http://schemas.openxmlformats.org/spreadsheetml/2006/main" count="88" uniqueCount="85">
  <si>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</si>
  <si>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</si>
  <si>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</si>
  <si>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</si>
  <si>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</si>
  <si>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</si>
  <si>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</si>
  <si>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</si>
  <si>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</si>
  <si>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</si>
  <si>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</si>
  <si>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</si>
  <si>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</si>
  <si>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</si>
  <si>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</si>
  <si>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</si>
  <si>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</si>
  <si>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</si>
  <si>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</si>
  <si>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</si>
  <si>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</si>
  <si>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</si>
  <si>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</si>
  <si>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</si>
  <si>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</si>
  <si>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</si>
  <si>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</si>
  <si>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</si>
  <si>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</si>
  <si>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</si>
  <si>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</si>
  <si>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</si>
  <si>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</si>
  <si>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</si>
  <si>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</si>
  <si>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</si>
  <si>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</si>
  <si>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</si>
  <si>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</si>
  <si>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</si>
  <si>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</si>
  <si>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</si>
  <si>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</si>
  <si>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</si>
  <si>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</si>
  <si>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</si>
  <si>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</si>
  <si>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</si>
  <si>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</si>
  <si>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</si>
  <si>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</si>
  <si>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</si>
  <si>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</si>
  <si>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</si>
  <si>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</si>
  <si>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</si>
  <si>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</si>
  <si>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</si>
  <si>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</si>
  <si>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</si>
  <si>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</si>
  <si>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</si>
  <si>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</si>
  <si>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</si>
  <si>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</si>
  <si>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</si>
  <si>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</si>
  <si>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</si>
  <si>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</si>
  <si>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</si>
  <si>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</si>
  <si>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</si>
  <si>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</si>
  <si>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</si>
  <si>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</si>
  <si>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</si>
  <si>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</si>
  <si>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</si>
  <si>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</si>
  <si>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</si>
  <si>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</si>
  <si>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</si>
  <si>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</si>
  <si>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</si>
  <si>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19/08/23 - VENCIMENTO 25/08/23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</si>
</sst>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264307</v>
      </c>
      <c r="C7" s="9">
        <f t="shared" si="0"/>
        <v>174577</v>
      </c>
      <c r="D7" s="9">
        <f t="shared" si="0"/>
        <v>180350</v>
      </c>
      <c r="E7" s="9">
        <f t="shared" si="0"/>
        <v>48199</v>
      </c>
      <c r="F7" s="9">
        <f t="shared" si="0"/>
        <v>144671</v>
      </c>
      <c r="G7" s="9">
        <f t="shared" si="0"/>
        <v>230026</v>
      </c>
      <c r="H7" s="9">
        <f t="shared" si="0"/>
        <v>29979</v>
      </c>
      <c r="I7" s="9">
        <f t="shared" si="0"/>
        <v>189414</v>
      </c>
      <c r="J7" s="9">
        <f t="shared" si="0"/>
        <v>147825</v>
      </c>
      <c r="K7" s="9">
        <f t="shared" si="0"/>
        <v>224826</v>
      </c>
      <c r="L7" s="9">
        <f t="shared" si="0"/>
        <v>174041</v>
      </c>
      <c r="M7" s="9">
        <f t="shared" si="0"/>
        <v>78898</v>
      </c>
      <c r="N7" s="9">
        <f t="shared" si="0"/>
        <v>52533</v>
      </c>
      <c r="O7" s="9">
        <f t="shared" si="0"/>
        <v>1939646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9472</v>
      </c>
      <c r="C8" s="11">
        <f t="shared" si="1"/>
        <v>9266</v>
      </c>
      <c r="D8" s="11">
        <f t="shared" si="1"/>
        <v>5674</v>
      </c>
      <c r="E8" s="11">
        <f t="shared" si="1"/>
        <v>1624</v>
      </c>
      <c r="F8" s="11">
        <f t="shared" si="1"/>
        <v>4802</v>
      </c>
      <c r="G8" s="11">
        <f t="shared" si="1"/>
        <v>10957</v>
      </c>
      <c r="H8" s="11">
        <f t="shared" si="1"/>
        <v>1418</v>
      </c>
      <c r="I8" s="11">
        <f t="shared" si="1"/>
        <v>11628</v>
      </c>
      <c r="J8" s="11">
        <f t="shared" si="1"/>
        <v>7250</v>
      </c>
      <c r="K8" s="11">
        <f t="shared" si="1"/>
        <v>3370</v>
      </c>
      <c r="L8" s="11">
        <f t="shared" si="1"/>
        <v>2903</v>
      </c>
      <c r="M8" s="11">
        <f t="shared" si="1"/>
        <v>4111</v>
      </c>
      <c r="N8" s="11">
        <f t="shared" si="1"/>
        <v>2704</v>
      </c>
      <c r="O8" s="11">
        <f t="shared" si="1"/>
        <v>75179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9472</v>
      </c>
      <c r="C9" s="11">
        <v>9266</v>
      </c>
      <c r="D9" s="11">
        <v>5674</v>
      </c>
      <c r="E9" s="11">
        <v>1624</v>
      </c>
      <c r="F9" s="11">
        <v>4802</v>
      </c>
      <c r="G9" s="11">
        <v>10957</v>
      </c>
      <c r="H9" s="11">
        <v>1418</v>
      </c>
      <c r="I9" s="11">
        <v>11628</v>
      </c>
      <c r="J9" s="11">
        <v>7250</v>
      </c>
      <c r="K9" s="11">
        <v>3370</v>
      </c>
      <c r="L9" s="11">
        <v>2903</v>
      </c>
      <c r="M9" s="11">
        <v>4111</v>
      </c>
      <c r="N9" s="11">
        <v>2693</v>
      </c>
      <c r="O9" s="11">
        <f>SUM(B9:N9)</f>
        <v>75168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11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254835</v>
      </c>
      <c r="C11" s="13">
        <v>165311</v>
      </c>
      <c r="D11" s="13">
        <v>174676</v>
      </c>
      <c r="E11" s="13">
        <v>46575</v>
      </c>
      <c r="F11" s="13">
        <v>139869</v>
      </c>
      <c r="G11" s="13">
        <v>219069</v>
      </c>
      <c r="H11" s="13">
        <v>28561</v>
      </c>
      <c r="I11" s="13">
        <v>177786</v>
      </c>
      <c r="J11" s="13">
        <v>140575</v>
      </c>
      <c r="K11" s="13">
        <v>221456</v>
      </c>
      <c r="L11" s="13">
        <v>171138</v>
      </c>
      <c r="M11" s="13">
        <v>74787</v>
      </c>
      <c r="N11" s="13">
        <v>49829</v>
      </c>
      <c r="O11" s="11">
        <f>SUM(B11:N11)</f>
        <v>1864467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19383</v>
      </c>
      <c r="C12" s="13">
        <v>16398</v>
      </c>
      <c r="D12" s="13">
        <v>14028</v>
      </c>
      <c r="E12" s="13">
        <v>4944</v>
      </c>
      <c r="F12" s="13">
        <v>13570</v>
      </c>
      <c r="G12" s="13">
        <v>23261</v>
      </c>
      <c r="H12" s="13">
        <v>3264</v>
      </c>
      <c r="I12" s="13">
        <v>18414</v>
      </c>
      <c r="J12" s="13">
        <v>12545</v>
      </c>
      <c r="K12" s="13">
        <v>15618</v>
      </c>
      <c r="L12" s="13">
        <v>11486</v>
      </c>
      <c r="M12" s="13">
        <v>4255</v>
      </c>
      <c r="N12" s="13">
        <v>2217</v>
      </c>
      <c r="O12" s="11">
        <f>SUM(B12:N12)</f>
        <v>159383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235452</v>
      </c>
      <c r="C13" s="15">
        <f t="shared" si="2"/>
        <v>148913</v>
      </c>
      <c r="D13" s="15">
        <f t="shared" si="2"/>
        <v>160648</v>
      </c>
      <c r="E13" s="15">
        <f t="shared" si="2"/>
        <v>41631</v>
      </c>
      <c r="F13" s="15">
        <f t="shared" si="2"/>
        <v>126299</v>
      </c>
      <c r="G13" s="15">
        <f t="shared" si="2"/>
        <v>195808</v>
      </c>
      <c r="H13" s="15">
        <f t="shared" si="2"/>
        <v>25297</v>
      </c>
      <c r="I13" s="15">
        <f t="shared" si="2"/>
        <v>159372</v>
      </c>
      <c r="J13" s="15">
        <f t="shared" si="2"/>
        <v>128030</v>
      </c>
      <c r="K13" s="15">
        <f t="shared" si="2"/>
        <v>205838</v>
      </c>
      <c r="L13" s="15">
        <f t="shared" si="2"/>
        <v>159652</v>
      </c>
      <c r="M13" s="15">
        <f t="shared" si="2"/>
        <v>70532</v>
      </c>
      <c r="N13" s="15">
        <f t="shared" si="2"/>
        <v>47612</v>
      </c>
      <c r="O13" s="11">
        <f>SUM(B13:N13)</f>
        <v>1705084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1.185320879882012</v>
      </c>
      <c r="C18" s="19">
        <v>1.267065443916473</v>
      </c>
      <c r="D18" s="19">
        <v>1.379240093762755</v>
      </c>
      <c r="E18" s="19">
        <v>0.866468551385718</v>
      </c>
      <c r="F18" s="19">
        <v>1.306751299080981</v>
      </c>
      <c r="G18" s="19">
        <v>1.406290724490692</v>
      </c>
      <c r="H18" s="19">
        <v>1.65817760220631</v>
      </c>
      <c r="I18" s="19">
        <v>1.117190532146586</v>
      </c>
      <c r="J18" s="19">
        <v>1.387632403457778</v>
      </c>
      <c r="K18" s="19">
        <v>1.195287449296136</v>
      </c>
      <c r="L18" s="19">
        <v>1.236950392870836</v>
      </c>
      <c r="M18" s="19">
        <v>1.22192542180915</v>
      </c>
      <c r="N18" s="19">
        <v>1.045918696935152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1016880.63</v>
      </c>
      <c r="C20" s="24">
        <f t="shared" si="3"/>
        <v>722965.92</v>
      </c>
      <c r="D20" s="24">
        <f t="shared" si="3"/>
        <v>712963.3600000001</v>
      </c>
      <c r="E20" s="24">
        <f t="shared" si="3"/>
        <v>206894.55000000002</v>
      </c>
      <c r="F20" s="24">
        <f t="shared" si="3"/>
        <v>632325.8600000001</v>
      </c>
      <c r="G20" s="24">
        <f t="shared" si="3"/>
        <v>893714.6099999999</v>
      </c>
      <c r="H20" s="24">
        <f t="shared" si="3"/>
        <v>181993.41999999998</v>
      </c>
      <c r="I20" s="24">
        <f t="shared" si="3"/>
        <v>706436.83</v>
      </c>
      <c r="J20" s="24">
        <f t="shared" si="3"/>
        <v>668820.52</v>
      </c>
      <c r="K20" s="24">
        <f t="shared" si="3"/>
        <v>842219.8000000003</v>
      </c>
      <c r="L20" s="24">
        <f t="shared" si="3"/>
        <v>775148.7999999999</v>
      </c>
      <c r="M20" s="24">
        <f t="shared" si="3"/>
        <v>407271.64999999985</v>
      </c>
      <c r="N20" s="24">
        <f t="shared" si="3"/>
        <v>205177.96</v>
      </c>
      <c r="O20" s="24">
        <f>O21+O22+O23+O24+O25+O26+O27+O28+O29</f>
        <v>7972813.910000001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765697.38</v>
      </c>
      <c r="C21" s="28">
        <f aca="true" t="shared" si="4" ref="C21:N21">ROUND((C15+C16)*C7,2)</f>
        <v>522474.05</v>
      </c>
      <c r="D21" s="28">
        <f t="shared" si="4"/>
        <v>473364.65</v>
      </c>
      <c r="E21" s="28">
        <f t="shared" si="4"/>
        <v>216124.32</v>
      </c>
      <c r="F21" s="28">
        <f t="shared" si="4"/>
        <v>440132.58</v>
      </c>
      <c r="G21" s="28">
        <f t="shared" si="4"/>
        <v>575801.08</v>
      </c>
      <c r="H21" s="28">
        <f t="shared" si="4"/>
        <v>100753.42</v>
      </c>
      <c r="I21" s="28">
        <f t="shared" si="4"/>
        <v>562881.58</v>
      </c>
      <c r="J21" s="28">
        <f t="shared" si="4"/>
        <v>441848.93</v>
      </c>
      <c r="K21" s="28">
        <f t="shared" si="4"/>
        <v>635200.9</v>
      </c>
      <c r="L21" s="28">
        <f t="shared" si="4"/>
        <v>559889.9</v>
      </c>
      <c r="M21" s="28">
        <f t="shared" si="4"/>
        <v>292885.16</v>
      </c>
      <c r="N21" s="28">
        <f t="shared" si="4"/>
        <v>176148.4</v>
      </c>
      <c r="O21" s="28">
        <f aca="true" t="shared" si="5" ref="O21:O29">SUM(B21:N21)</f>
        <v>5763202.3500000015</v>
      </c>
    </row>
    <row r="22" spans="1:23" ht="18.75" customHeight="1">
      <c r="A22" s="26" t="s">
        <v>33</v>
      </c>
      <c r="B22" s="28">
        <f>IF(B18&lt;&gt;0,ROUND((B18-1)*B21,2),0)</f>
        <v>141899.71</v>
      </c>
      <c r="C22" s="28">
        <f aca="true" t="shared" si="6" ref="C22:N22">IF(C18&lt;&gt;0,ROUND((C18-1)*C21,2),0)</f>
        <v>139534.76</v>
      </c>
      <c r="D22" s="28">
        <f t="shared" si="6"/>
        <v>179518.85</v>
      </c>
      <c r="E22" s="28">
        <f t="shared" si="6"/>
        <v>-28859.39</v>
      </c>
      <c r="F22" s="28">
        <f t="shared" si="6"/>
        <v>135011.24</v>
      </c>
      <c r="G22" s="28">
        <f t="shared" si="6"/>
        <v>233942.64</v>
      </c>
      <c r="H22" s="28">
        <f t="shared" si="6"/>
        <v>66313.64</v>
      </c>
      <c r="I22" s="28">
        <f t="shared" si="6"/>
        <v>65964.39</v>
      </c>
      <c r="J22" s="28">
        <f t="shared" si="6"/>
        <v>171274.96</v>
      </c>
      <c r="K22" s="28">
        <f t="shared" si="6"/>
        <v>124046.76</v>
      </c>
      <c r="L22" s="28">
        <f t="shared" si="6"/>
        <v>132666.13</v>
      </c>
      <c r="M22" s="28">
        <f t="shared" si="6"/>
        <v>64998.66</v>
      </c>
      <c r="N22" s="28">
        <f t="shared" si="6"/>
        <v>8088.5</v>
      </c>
      <c r="O22" s="28">
        <f t="shared" si="5"/>
        <v>1434400.8499999999</v>
      </c>
      <c r="W22" s="51"/>
    </row>
    <row r="23" spans="1:15" ht="18.75" customHeight="1">
      <c r="A23" s="26" t="s">
        <v>34</v>
      </c>
      <c r="B23" s="28">
        <v>44471.47</v>
      </c>
      <c r="C23" s="28">
        <v>31960.99</v>
      </c>
      <c r="D23" s="28">
        <v>25004.52</v>
      </c>
      <c r="E23" s="28">
        <v>8700.92</v>
      </c>
      <c r="F23" s="28">
        <v>26981.77</v>
      </c>
      <c r="G23" s="28">
        <v>39011.38</v>
      </c>
      <c r="H23" s="28">
        <v>4408.61</v>
      </c>
      <c r="I23" s="28">
        <v>31634.35</v>
      </c>
      <c r="J23" s="28">
        <v>26168.42</v>
      </c>
      <c r="K23" s="28">
        <v>39042.55</v>
      </c>
      <c r="L23" s="28">
        <v>38952.32</v>
      </c>
      <c r="M23" s="28">
        <v>18076.6</v>
      </c>
      <c r="N23" s="28">
        <v>10314.55</v>
      </c>
      <c r="O23" s="28">
        <f t="shared" si="5"/>
        <v>344728.44999999995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1229.66</v>
      </c>
      <c r="C26" s="28">
        <v>898.8</v>
      </c>
      <c r="D26" s="28">
        <v>875.35</v>
      </c>
      <c r="E26" s="28">
        <v>255.31</v>
      </c>
      <c r="F26" s="28">
        <v>776.35</v>
      </c>
      <c r="G26" s="28">
        <v>1094.19</v>
      </c>
      <c r="H26" s="28">
        <v>224.05</v>
      </c>
      <c r="I26" s="28">
        <v>854.51</v>
      </c>
      <c r="J26" s="28">
        <v>825.85</v>
      </c>
      <c r="K26" s="28">
        <v>1029.06</v>
      </c>
      <c r="L26" s="28">
        <v>943.09</v>
      </c>
      <c r="M26" s="28">
        <v>487.17</v>
      </c>
      <c r="N26" s="28">
        <v>250.09</v>
      </c>
      <c r="O26" s="28">
        <f t="shared" si="5"/>
        <v>9743.480000000001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721.23</v>
      </c>
      <c r="M27" s="28">
        <v>408.22</v>
      </c>
      <c r="N27" s="28">
        <v>213.89</v>
      </c>
      <c r="O27" s="28">
        <f t="shared" si="5"/>
        <v>7557.810000000001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-41676.8</v>
      </c>
      <c r="C31" s="28">
        <f aca="true" t="shared" si="7" ref="C31:O31">+C32+C34+C47+C48+C49+C54-C55</f>
        <v>-40770.4</v>
      </c>
      <c r="D31" s="28">
        <f t="shared" si="7"/>
        <v>-24965.6</v>
      </c>
      <c r="E31" s="28">
        <f t="shared" si="7"/>
        <v>-7145.6</v>
      </c>
      <c r="F31" s="28">
        <f t="shared" si="7"/>
        <v>-21128.8</v>
      </c>
      <c r="G31" s="28">
        <f t="shared" si="7"/>
        <v>-48210.8</v>
      </c>
      <c r="H31" s="28">
        <f t="shared" si="7"/>
        <v>-11448.96</v>
      </c>
      <c r="I31" s="28">
        <f t="shared" si="7"/>
        <v>-51163.2</v>
      </c>
      <c r="J31" s="28">
        <f t="shared" si="7"/>
        <v>-31900</v>
      </c>
      <c r="K31" s="28">
        <f t="shared" si="7"/>
        <v>-734828</v>
      </c>
      <c r="L31" s="28">
        <f t="shared" si="7"/>
        <v>-678773.2</v>
      </c>
      <c r="M31" s="28">
        <f t="shared" si="7"/>
        <v>-18088.4</v>
      </c>
      <c r="N31" s="28">
        <f t="shared" si="7"/>
        <v>-11849.2</v>
      </c>
      <c r="O31" s="28">
        <f t="shared" si="7"/>
        <v>-1721948.96</v>
      </c>
    </row>
    <row r="32" spans="1:15" ht="18.75" customHeight="1">
      <c r="A32" s="26" t="s">
        <v>38</v>
      </c>
      <c r="B32" s="29">
        <f>+B33</f>
        <v>-41676.8</v>
      </c>
      <c r="C32" s="29">
        <f>+C33</f>
        <v>-40770.4</v>
      </c>
      <c r="D32" s="29">
        <f aca="true" t="shared" si="8" ref="D32:O32">+D33</f>
        <v>-24965.6</v>
      </c>
      <c r="E32" s="29">
        <f t="shared" si="8"/>
        <v>-7145.6</v>
      </c>
      <c r="F32" s="29">
        <f t="shared" si="8"/>
        <v>-21128.8</v>
      </c>
      <c r="G32" s="29">
        <f t="shared" si="8"/>
        <v>-48210.8</v>
      </c>
      <c r="H32" s="29">
        <f t="shared" si="8"/>
        <v>-6239.2</v>
      </c>
      <c r="I32" s="29">
        <f t="shared" si="8"/>
        <v>-51163.2</v>
      </c>
      <c r="J32" s="29">
        <f t="shared" si="8"/>
        <v>-31900</v>
      </c>
      <c r="K32" s="29">
        <f t="shared" si="8"/>
        <v>-14828</v>
      </c>
      <c r="L32" s="29">
        <f t="shared" si="8"/>
        <v>-12773.2</v>
      </c>
      <c r="M32" s="29">
        <f t="shared" si="8"/>
        <v>-18088.4</v>
      </c>
      <c r="N32" s="29">
        <f t="shared" si="8"/>
        <v>-11849.2</v>
      </c>
      <c r="O32" s="29">
        <f t="shared" si="8"/>
        <v>-330739.20000000007</v>
      </c>
    </row>
    <row r="33" spans="1:26" ht="18.75" customHeight="1">
      <c r="A33" s="27" t="s">
        <v>39</v>
      </c>
      <c r="B33" s="16">
        <f>ROUND((-B9)*$G$3,2)</f>
        <v>-41676.8</v>
      </c>
      <c r="C33" s="16">
        <f aca="true" t="shared" si="9" ref="C33:N33">ROUND((-C9)*$G$3,2)</f>
        <v>-40770.4</v>
      </c>
      <c r="D33" s="16">
        <f t="shared" si="9"/>
        <v>-24965.6</v>
      </c>
      <c r="E33" s="16">
        <f t="shared" si="9"/>
        <v>-7145.6</v>
      </c>
      <c r="F33" s="16">
        <f t="shared" si="9"/>
        <v>-21128.8</v>
      </c>
      <c r="G33" s="16">
        <f t="shared" si="9"/>
        <v>-48210.8</v>
      </c>
      <c r="H33" s="16">
        <f t="shared" si="9"/>
        <v>-6239.2</v>
      </c>
      <c r="I33" s="16">
        <f t="shared" si="9"/>
        <v>-51163.2</v>
      </c>
      <c r="J33" s="16">
        <f t="shared" si="9"/>
        <v>-31900</v>
      </c>
      <c r="K33" s="16">
        <f t="shared" si="9"/>
        <v>-14828</v>
      </c>
      <c r="L33" s="16">
        <f t="shared" si="9"/>
        <v>-12773.2</v>
      </c>
      <c r="M33" s="16">
        <f t="shared" si="9"/>
        <v>-18088.4</v>
      </c>
      <c r="N33" s="16">
        <f t="shared" si="9"/>
        <v>-11849.2</v>
      </c>
      <c r="O33" s="30">
        <f aca="true" t="shared" si="10" ref="O33:O55">SUM(B33:N33)</f>
        <v>-330739.20000000007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-5209.76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-1391209.76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8">
        <v>-5209.76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28">
        <f t="shared" si="10"/>
        <v>-5209.76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975203.83</v>
      </c>
      <c r="C53" s="34">
        <f aca="true" t="shared" si="13" ref="C53:N53">+C20+C31</f>
        <v>682195.52</v>
      </c>
      <c r="D53" s="34">
        <f t="shared" si="13"/>
        <v>687997.7600000001</v>
      </c>
      <c r="E53" s="34">
        <f t="shared" si="13"/>
        <v>199748.95</v>
      </c>
      <c r="F53" s="34">
        <f t="shared" si="13"/>
        <v>611197.06</v>
      </c>
      <c r="G53" s="34">
        <f t="shared" si="13"/>
        <v>845503.8099999998</v>
      </c>
      <c r="H53" s="34">
        <f t="shared" si="13"/>
        <v>170544.46</v>
      </c>
      <c r="I53" s="34">
        <f t="shared" si="13"/>
        <v>655273.63</v>
      </c>
      <c r="J53" s="34">
        <f t="shared" si="13"/>
        <v>636920.52</v>
      </c>
      <c r="K53" s="34">
        <f t="shared" si="13"/>
        <v>107391.80000000028</v>
      </c>
      <c r="L53" s="34">
        <f t="shared" si="13"/>
        <v>96375.59999999998</v>
      </c>
      <c r="M53" s="34">
        <f t="shared" si="13"/>
        <v>389183.2499999998</v>
      </c>
      <c r="N53" s="34">
        <f t="shared" si="13"/>
        <v>193328.75999999998</v>
      </c>
      <c r="O53" s="34">
        <f>SUM(B53:N53)</f>
        <v>6250864.950000001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975203.83</v>
      </c>
      <c r="C59" s="42">
        <f t="shared" si="14"/>
        <v>682195.52</v>
      </c>
      <c r="D59" s="42">
        <f t="shared" si="14"/>
        <v>687997.76</v>
      </c>
      <c r="E59" s="42">
        <f t="shared" si="14"/>
        <v>199748.94</v>
      </c>
      <c r="F59" s="42">
        <f t="shared" si="14"/>
        <v>611197.07</v>
      </c>
      <c r="G59" s="42">
        <f t="shared" si="14"/>
        <v>845503.81</v>
      </c>
      <c r="H59" s="42">
        <f t="shared" si="14"/>
        <v>170544.47</v>
      </c>
      <c r="I59" s="42">
        <f t="shared" si="14"/>
        <v>655273.63</v>
      </c>
      <c r="J59" s="42">
        <f t="shared" si="14"/>
        <v>636920.51</v>
      </c>
      <c r="K59" s="42">
        <f t="shared" si="14"/>
        <v>107391.8</v>
      </c>
      <c r="L59" s="42">
        <f t="shared" si="14"/>
        <v>96375.6</v>
      </c>
      <c r="M59" s="42">
        <f t="shared" si="14"/>
        <v>389183.24</v>
      </c>
      <c r="N59" s="42">
        <f t="shared" si="14"/>
        <v>193328.77</v>
      </c>
      <c r="O59" s="34">
        <f t="shared" si="14"/>
        <v>6250864.95</v>
      </c>
      <c r="Q59"/>
    </row>
    <row r="60" spans="1:18" ht="18.75" customHeight="1">
      <c r="A60" s="26" t="s">
        <v>54</v>
      </c>
      <c r="B60" s="42">
        <v>801072.58</v>
      </c>
      <c r="C60" s="42">
        <v>486591.5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1287664.08</v>
      </c>
      <c r="P60"/>
      <c r="Q60"/>
      <c r="R60" s="41"/>
    </row>
    <row r="61" spans="1:16" ht="18.75" customHeight="1">
      <c r="A61" s="26" t="s">
        <v>55</v>
      </c>
      <c r="B61" s="42">
        <v>174131.25</v>
      </c>
      <c r="C61" s="42">
        <v>195604.02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369735.27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687997.76</v>
      </c>
      <c r="E62" s="43">
        <v>0</v>
      </c>
      <c r="F62" s="43">
        <v>0</v>
      </c>
      <c r="G62" s="43">
        <v>0</v>
      </c>
      <c r="H62" s="42">
        <v>170544.47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858542.23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199748.94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199748.94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611197.07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611197.07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845503.81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845503.81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655273.63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655273.63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636920.51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636920.51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107391.8</v>
      </c>
      <c r="L68" s="29">
        <v>96375.6</v>
      </c>
      <c r="M68" s="43">
        <v>0</v>
      </c>
      <c r="N68" s="43">
        <v>0</v>
      </c>
      <c r="O68" s="34">
        <f t="shared" si="15"/>
        <v>203767.40000000002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389183.24</v>
      </c>
      <c r="N69" s="43">
        <v>0</v>
      </c>
      <c r="O69" s="34">
        <f t="shared" si="15"/>
        <v>389183.24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193328.77</v>
      </c>
      <c r="O70" s="46">
        <f t="shared" si="15"/>
        <v>193328.77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2023-08-24T20:21:04Z</dcterms:modified>
  <cp:category/>
  <cp:version/>
  <cp:contentType/>
  <cp:contentStatus/>
</cp:coreProperties>
</file>