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<sst xmlns="http://schemas.openxmlformats.org/spreadsheetml/2006/main" count="88" uniqueCount="85">
  <si>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</si>
  <si>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</si>
  <si>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</si>
  <si>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</si>
  <si>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</si>
  <si>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</si>
  <si>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</si>
  <si>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</si>
  <si>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</si>
  <si>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</si>
  <si>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</si>
  <si>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</si>
  <si>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</si>
  <si>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</si>
  <si>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</si>
  <si>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</si>
  <si>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</si>
  <si>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</si>
  <si>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</si>
  <si>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</si>
  <si>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</si>
  <si>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</si>
  <si>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</si>
  <si>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</si>
  <si>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</si>
  <si>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</si>
  <si>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</si>
  <si>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</si>
  <si>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</si>
  <si>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</si>
  <si>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</si>
  <si>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</si>
  <si>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</si>
  <si>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</si>
  <si>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</si>
  <si>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</si>
  <si>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</si>
  <si>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</si>
  <si>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</si>
  <si>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</si>
  <si>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</si>
  <si>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</si>
  <si>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</si>
  <si>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</si>
  <si>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</si>
  <si>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</si>
  <si>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</si>
  <si>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</si>
  <si>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</si>
  <si>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</si>
  <si>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</si>
  <si>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</si>
  <si>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</si>
  <si>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</si>
  <si>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</si>
  <si>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</si>
  <si>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</si>
  <si>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</si>
  <si>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</si>
  <si>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</si>
  <si>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</si>
  <si>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</si>
  <si>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</si>
  <si>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</si>
  <si>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</si>
  <si>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</si>
  <si>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</si>
  <si>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</si>
  <si>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</si>
  <si>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</si>
  <si>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</si>
  <si>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</si>
  <si>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</si>
  <si>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</si>
  <si>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</si>
  <si>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</si>
  <si>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</si>
  <si>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</si>
  <si>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</si>
  <si>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</si>
  <si>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</si>
  <si>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</si>
  <si>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</si>
  <si>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</si>
  <si>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16/08/23 - VENCIMENTO 23/08/23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</si>
</sst>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405472</v>
      </c>
      <c r="C7" s="9">
        <f t="shared" si="0"/>
        <v>248789</v>
      </c>
      <c r="D7" s="9">
        <f t="shared" si="0"/>
        <v>258928</v>
      </c>
      <c r="E7" s="9">
        <f t="shared" si="0"/>
        <v>49776</v>
      </c>
      <c r="F7" s="9">
        <f t="shared" si="0"/>
        <v>242039</v>
      </c>
      <c r="G7" s="9">
        <f t="shared" si="0"/>
        <v>390577</v>
      </c>
      <c r="H7" s="9">
        <f t="shared" si="0"/>
        <v>46427</v>
      </c>
      <c r="I7" s="9">
        <f t="shared" si="0"/>
        <v>314023</v>
      </c>
      <c r="J7" s="9">
        <f t="shared" si="0"/>
        <v>225763</v>
      </c>
      <c r="K7" s="9">
        <f t="shared" si="0"/>
        <v>354456</v>
      </c>
      <c r="L7" s="9">
        <f t="shared" si="0"/>
        <v>274002</v>
      </c>
      <c r="M7" s="9">
        <f t="shared" si="0"/>
        <v>136031</v>
      </c>
      <c r="N7" s="9">
        <f t="shared" si="0"/>
        <v>90227</v>
      </c>
      <c r="O7" s="9">
        <f t="shared" si="0"/>
        <v>3036510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9447</v>
      </c>
      <c r="C8" s="11">
        <f t="shared" si="1"/>
        <v>8534</v>
      </c>
      <c r="D8" s="11">
        <f t="shared" si="1"/>
        <v>5356</v>
      </c>
      <c r="E8" s="11">
        <f t="shared" si="1"/>
        <v>1075</v>
      </c>
      <c r="F8" s="11">
        <f t="shared" si="1"/>
        <v>5243</v>
      </c>
      <c r="G8" s="11">
        <f t="shared" si="1"/>
        <v>11976</v>
      </c>
      <c r="H8" s="11">
        <f t="shared" si="1"/>
        <v>1590</v>
      </c>
      <c r="I8" s="11">
        <f t="shared" si="1"/>
        <v>12713</v>
      </c>
      <c r="J8" s="11">
        <f t="shared" si="1"/>
        <v>7683</v>
      </c>
      <c r="K8" s="11">
        <f t="shared" si="1"/>
        <v>3372</v>
      </c>
      <c r="L8" s="11">
        <f t="shared" si="1"/>
        <v>3381</v>
      </c>
      <c r="M8" s="11">
        <f t="shared" si="1"/>
        <v>5509</v>
      </c>
      <c r="N8" s="11">
        <f t="shared" si="1"/>
        <v>3653</v>
      </c>
      <c r="O8" s="11">
        <f t="shared" si="1"/>
        <v>79532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9447</v>
      </c>
      <c r="C9" s="11">
        <v>8534</v>
      </c>
      <c r="D9" s="11">
        <v>5356</v>
      </c>
      <c r="E9" s="11">
        <v>1075</v>
      </c>
      <c r="F9" s="11">
        <v>5243</v>
      </c>
      <c r="G9" s="11">
        <v>11976</v>
      </c>
      <c r="H9" s="11">
        <v>1590</v>
      </c>
      <c r="I9" s="11">
        <v>12713</v>
      </c>
      <c r="J9" s="11">
        <v>7683</v>
      </c>
      <c r="K9" s="11">
        <v>3371</v>
      </c>
      <c r="L9" s="11">
        <v>3381</v>
      </c>
      <c r="M9" s="11">
        <v>5509</v>
      </c>
      <c r="N9" s="11">
        <v>3632</v>
      </c>
      <c r="O9" s="11">
        <f>SUM(B9:N9)</f>
        <v>79510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21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396025</v>
      </c>
      <c r="C11" s="13">
        <v>240255</v>
      </c>
      <c r="D11" s="13">
        <v>253572</v>
      </c>
      <c r="E11" s="13">
        <v>48701</v>
      </c>
      <c r="F11" s="13">
        <v>236796</v>
      </c>
      <c r="G11" s="13">
        <v>378601</v>
      </c>
      <c r="H11" s="13">
        <v>44837</v>
      </c>
      <c r="I11" s="13">
        <v>301310</v>
      </c>
      <c r="J11" s="13">
        <v>218080</v>
      </c>
      <c r="K11" s="13">
        <v>351084</v>
      </c>
      <c r="L11" s="13">
        <v>270621</v>
      </c>
      <c r="M11" s="13">
        <v>130522</v>
      </c>
      <c r="N11" s="13">
        <v>86574</v>
      </c>
      <c r="O11" s="11">
        <f>SUM(B11:N11)</f>
        <v>2956978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27984</v>
      </c>
      <c r="C12" s="13">
        <v>21299</v>
      </c>
      <c r="D12" s="13">
        <v>19051</v>
      </c>
      <c r="E12" s="13">
        <v>5012</v>
      </c>
      <c r="F12" s="13">
        <v>21527</v>
      </c>
      <c r="G12" s="13">
        <v>35922</v>
      </c>
      <c r="H12" s="13">
        <v>4711</v>
      </c>
      <c r="I12" s="13">
        <v>29372</v>
      </c>
      <c r="J12" s="13">
        <v>18496</v>
      </c>
      <c r="K12" s="13">
        <v>23640</v>
      </c>
      <c r="L12" s="13">
        <v>18139</v>
      </c>
      <c r="M12" s="13">
        <v>6559</v>
      </c>
      <c r="N12" s="13">
        <v>3775</v>
      </c>
      <c r="O12" s="11">
        <f>SUM(B12:N12)</f>
        <v>235487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368041</v>
      </c>
      <c r="C13" s="15">
        <f t="shared" si="2"/>
        <v>218956</v>
      </c>
      <c r="D13" s="15">
        <f t="shared" si="2"/>
        <v>234521</v>
      </c>
      <c r="E13" s="15">
        <f t="shared" si="2"/>
        <v>43689</v>
      </c>
      <c r="F13" s="15">
        <f t="shared" si="2"/>
        <v>215269</v>
      </c>
      <c r="G13" s="15">
        <f t="shared" si="2"/>
        <v>342679</v>
      </c>
      <c r="H13" s="15">
        <f t="shared" si="2"/>
        <v>40126</v>
      </c>
      <c r="I13" s="15">
        <f t="shared" si="2"/>
        <v>271938</v>
      </c>
      <c r="J13" s="15">
        <f t="shared" si="2"/>
        <v>199584</v>
      </c>
      <c r="K13" s="15">
        <f t="shared" si="2"/>
        <v>327444</v>
      </c>
      <c r="L13" s="15">
        <f t="shared" si="2"/>
        <v>252482</v>
      </c>
      <c r="M13" s="15">
        <f t="shared" si="2"/>
        <v>123963</v>
      </c>
      <c r="N13" s="15">
        <f t="shared" si="2"/>
        <v>82799</v>
      </c>
      <c r="O13" s="11">
        <f>SUM(B13:N13)</f>
        <v>2721491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1.178653003013483</v>
      </c>
      <c r="C18" s="19">
        <v>1.351509831651555</v>
      </c>
      <c r="D18" s="19">
        <v>1.319693360810557</v>
      </c>
      <c r="E18" s="19">
        <v>1.174007911116999</v>
      </c>
      <c r="F18" s="19">
        <v>1.329177840610731</v>
      </c>
      <c r="G18" s="19">
        <v>1.390631159425715</v>
      </c>
      <c r="H18" s="19">
        <v>1.56806745869334</v>
      </c>
      <c r="I18" s="19">
        <v>1.106207515190522</v>
      </c>
      <c r="J18" s="19">
        <v>1.336238875397944</v>
      </c>
      <c r="K18" s="19">
        <v>1.178559208838757</v>
      </c>
      <c r="L18" s="19">
        <v>1.23256641148635</v>
      </c>
      <c r="M18" s="19">
        <v>1.2000038735508</v>
      </c>
      <c r="N18" s="19">
        <v>1.037144602019053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1518753.8</v>
      </c>
      <c r="C20" s="24">
        <f t="shared" si="3"/>
        <v>1081120.4100000001</v>
      </c>
      <c r="D20" s="24">
        <f t="shared" si="3"/>
        <v>963784.2200000001</v>
      </c>
      <c r="E20" s="24">
        <f t="shared" si="3"/>
        <v>285350.52999999997</v>
      </c>
      <c r="F20" s="24">
        <f t="shared" si="3"/>
        <v>1052723.76</v>
      </c>
      <c r="G20" s="24">
        <f t="shared" si="3"/>
        <v>1472008.0499999998</v>
      </c>
      <c r="H20" s="24">
        <f t="shared" si="3"/>
        <v>261863.75</v>
      </c>
      <c r="I20" s="24">
        <f t="shared" si="3"/>
        <v>1126370.54</v>
      </c>
      <c r="J20" s="24">
        <f t="shared" si="3"/>
        <v>969272.65</v>
      </c>
      <c r="K20" s="24">
        <f t="shared" si="3"/>
        <v>1285159.8100000003</v>
      </c>
      <c r="L20" s="24">
        <f t="shared" si="3"/>
        <v>1188800.76</v>
      </c>
      <c r="M20" s="24">
        <f t="shared" si="3"/>
        <v>664590.9200000002</v>
      </c>
      <c r="N20" s="24">
        <f t="shared" si="3"/>
        <v>341136.0200000001</v>
      </c>
      <c r="O20" s="24">
        <f>O21+O22+O23+O24+O25+O26+O27+O28+O29</f>
        <v>12210935.220000003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1174652.38</v>
      </c>
      <c r="C21" s="28">
        <f aca="true" t="shared" si="4" ref="C21:N21">ROUND((C15+C16)*C7,2)</f>
        <v>744575.72</v>
      </c>
      <c r="D21" s="28">
        <f t="shared" si="4"/>
        <v>679608.32</v>
      </c>
      <c r="E21" s="28">
        <f t="shared" si="4"/>
        <v>223195.58</v>
      </c>
      <c r="F21" s="28">
        <f t="shared" si="4"/>
        <v>736355.25</v>
      </c>
      <c r="G21" s="28">
        <f t="shared" si="4"/>
        <v>977692.35</v>
      </c>
      <c r="H21" s="28">
        <f t="shared" si="4"/>
        <v>156031.86</v>
      </c>
      <c r="I21" s="28">
        <f t="shared" si="4"/>
        <v>933182.15</v>
      </c>
      <c r="J21" s="28">
        <f t="shared" si="4"/>
        <v>674805.61</v>
      </c>
      <c r="K21" s="28">
        <f t="shared" si="4"/>
        <v>1001444.54</v>
      </c>
      <c r="L21" s="28">
        <f t="shared" si="4"/>
        <v>881464.43</v>
      </c>
      <c r="M21" s="28">
        <f t="shared" si="4"/>
        <v>504974.28</v>
      </c>
      <c r="N21" s="28">
        <f t="shared" si="4"/>
        <v>302540.15</v>
      </c>
      <c r="O21" s="28">
        <f aca="true" t="shared" si="5" ref="O21:O29">SUM(B21:N21)</f>
        <v>8990522.620000001</v>
      </c>
    </row>
    <row r="22" spans="1:23" ht="18.75" customHeight="1">
      <c r="A22" s="26" t="s">
        <v>33</v>
      </c>
      <c r="B22" s="28">
        <f>IF(B18&lt;&gt;0,ROUND((B18-1)*B21,2),0)</f>
        <v>209855.18</v>
      </c>
      <c r="C22" s="28">
        <f aca="true" t="shared" si="6" ref="C22:N22">IF(C18&lt;&gt;0,ROUND((C18-1)*C21,2),0)</f>
        <v>261725.69</v>
      </c>
      <c r="D22" s="28">
        <f t="shared" si="6"/>
        <v>217266.27</v>
      </c>
      <c r="E22" s="28">
        <f t="shared" si="6"/>
        <v>38837.8</v>
      </c>
      <c r="F22" s="28">
        <f t="shared" si="6"/>
        <v>242391.83</v>
      </c>
      <c r="G22" s="28">
        <f t="shared" si="6"/>
        <v>381917.1</v>
      </c>
      <c r="H22" s="28">
        <f t="shared" si="6"/>
        <v>88636.62</v>
      </c>
      <c r="I22" s="28">
        <f t="shared" si="6"/>
        <v>99110.96</v>
      </c>
      <c r="J22" s="28">
        <f t="shared" si="6"/>
        <v>226895.88</v>
      </c>
      <c r="K22" s="28">
        <f t="shared" si="6"/>
        <v>178817.14</v>
      </c>
      <c r="L22" s="28">
        <f t="shared" si="6"/>
        <v>204999.02</v>
      </c>
      <c r="M22" s="28">
        <f t="shared" si="6"/>
        <v>100996.81</v>
      </c>
      <c r="N22" s="28">
        <f t="shared" si="6"/>
        <v>11237.73</v>
      </c>
      <c r="O22" s="28">
        <f t="shared" si="5"/>
        <v>2262688.0300000003</v>
      </c>
      <c r="W22" s="51"/>
    </row>
    <row r="23" spans="1:15" ht="18.75" customHeight="1">
      <c r="A23" s="26" t="s">
        <v>34</v>
      </c>
      <c r="B23" s="28">
        <v>69574.85</v>
      </c>
      <c r="C23" s="28">
        <v>45932.3</v>
      </c>
      <c r="D23" s="28">
        <v>32014.05</v>
      </c>
      <c r="E23" s="28">
        <v>12437.95</v>
      </c>
      <c r="F23" s="28">
        <v>43786.83</v>
      </c>
      <c r="G23" s="28">
        <v>67465.14</v>
      </c>
      <c r="H23" s="28">
        <v>6711.39</v>
      </c>
      <c r="I23" s="28">
        <v>48165.21</v>
      </c>
      <c r="J23" s="28">
        <v>38165.39</v>
      </c>
      <c r="K23" s="28">
        <v>61067.54</v>
      </c>
      <c r="L23" s="28">
        <v>58782.84</v>
      </c>
      <c r="M23" s="28">
        <v>27321.62</v>
      </c>
      <c r="N23" s="28">
        <v>16736.82</v>
      </c>
      <c r="O23" s="28">
        <f t="shared" si="5"/>
        <v>528161.93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789.38</v>
      </c>
      <c r="D26" s="28">
        <v>695.59</v>
      </c>
      <c r="E26" s="28">
        <v>205.81</v>
      </c>
      <c r="F26" s="28">
        <v>765.93</v>
      </c>
      <c r="G26" s="28">
        <v>1068.14</v>
      </c>
      <c r="H26" s="28">
        <v>190.18</v>
      </c>
      <c r="I26" s="28">
        <v>810.22</v>
      </c>
      <c r="J26" s="28">
        <v>703.41</v>
      </c>
      <c r="K26" s="28">
        <v>930.06</v>
      </c>
      <c r="L26" s="28">
        <v>857.11</v>
      </c>
      <c r="M26" s="28">
        <v>474.15</v>
      </c>
      <c r="N26" s="28">
        <v>244.9</v>
      </c>
      <c r="O26" s="28">
        <f t="shared" si="5"/>
        <v>8823.86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-41566.8</v>
      </c>
      <c r="C31" s="28">
        <f aca="true" t="shared" si="7" ref="C31:O31">+C32+C34+C47+C48+C49+C54-C55</f>
        <v>-37549.6</v>
      </c>
      <c r="D31" s="28">
        <f t="shared" si="7"/>
        <v>-23566.4</v>
      </c>
      <c r="E31" s="28">
        <f t="shared" si="7"/>
        <v>-4730</v>
      </c>
      <c r="F31" s="28">
        <f t="shared" si="7"/>
        <v>-23069.2</v>
      </c>
      <c r="G31" s="28">
        <f t="shared" si="7"/>
        <v>-52694.4</v>
      </c>
      <c r="H31" s="28">
        <f t="shared" si="7"/>
        <v>-14601.869999999999</v>
      </c>
      <c r="I31" s="28">
        <f t="shared" si="7"/>
        <v>-55937.2</v>
      </c>
      <c r="J31" s="28">
        <f t="shared" si="7"/>
        <v>-33805.2</v>
      </c>
      <c r="K31" s="28">
        <f t="shared" si="7"/>
        <v>-14832.4</v>
      </c>
      <c r="L31" s="28">
        <f t="shared" si="7"/>
        <v>-14876.4</v>
      </c>
      <c r="M31" s="28">
        <f t="shared" si="7"/>
        <v>-24239.6</v>
      </c>
      <c r="N31" s="28">
        <f t="shared" si="7"/>
        <v>-15980.8</v>
      </c>
      <c r="O31" s="28">
        <f t="shared" si="7"/>
        <v>-357449.8700000001</v>
      </c>
    </row>
    <row r="32" spans="1:15" ht="18.75" customHeight="1">
      <c r="A32" s="26" t="s">
        <v>38</v>
      </c>
      <c r="B32" s="29">
        <f>+B33</f>
        <v>-41566.8</v>
      </c>
      <c r="C32" s="29">
        <f>+C33</f>
        <v>-37549.6</v>
      </c>
      <c r="D32" s="29">
        <f aca="true" t="shared" si="8" ref="D32:O32">+D33</f>
        <v>-23566.4</v>
      </c>
      <c r="E32" s="29">
        <f t="shared" si="8"/>
        <v>-4730</v>
      </c>
      <c r="F32" s="29">
        <f t="shared" si="8"/>
        <v>-23069.2</v>
      </c>
      <c r="G32" s="29">
        <f t="shared" si="8"/>
        <v>-52694.4</v>
      </c>
      <c r="H32" s="29">
        <f t="shared" si="8"/>
        <v>-6996</v>
      </c>
      <c r="I32" s="29">
        <f t="shared" si="8"/>
        <v>-55937.2</v>
      </c>
      <c r="J32" s="29">
        <f t="shared" si="8"/>
        <v>-33805.2</v>
      </c>
      <c r="K32" s="29">
        <f t="shared" si="8"/>
        <v>-14832.4</v>
      </c>
      <c r="L32" s="29">
        <f t="shared" si="8"/>
        <v>-14876.4</v>
      </c>
      <c r="M32" s="29">
        <f t="shared" si="8"/>
        <v>-24239.6</v>
      </c>
      <c r="N32" s="29">
        <f t="shared" si="8"/>
        <v>-15980.8</v>
      </c>
      <c r="O32" s="29">
        <f t="shared" si="8"/>
        <v>-349844</v>
      </c>
    </row>
    <row r="33" spans="1:26" ht="18.75" customHeight="1">
      <c r="A33" s="27" t="s">
        <v>39</v>
      </c>
      <c r="B33" s="16">
        <f>ROUND((-B9)*$G$3,2)</f>
        <v>-41566.8</v>
      </c>
      <c r="C33" s="16">
        <f aca="true" t="shared" si="9" ref="C33:N33">ROUND((-C9)*$G$3,2)</f>
        <v>-37549.6</v>
      </c>
      <c r="D33" s="16">
        <f t="shared" si="9"/>
        <v>-23566.4</v>
      </c>
      <c r="E33" s="16">
        <f t="shared" si="9"/>
        <v>-4730</v>
      </c>
      <c r="F33" s="16">
        <f t="shared" si="9"/>
        <v>-23069.2</v>
      </c>
      <c r="G33" s="16">
        <f t="shared" si="9"/>
        <v>-52694.4</v>
      </c>
      <c r="H33" s="16">
        <f t="shared" si="9"/>
        <v>-6996</v>
      </c>
      <c r="I33" s="16">
        <f t="shared" si="9"/>
        <v>-55937.2</v>
      </c>
      <c r="J33" s="16">
        <f t="shared" si="9"/>
        <v>-33805.2</v>
      </c>
      <c r="K33" s="16">
        <f t="shared" si="9"/>
        <v>-14832.4</v>
      </c>
      <c r="L33" s="16">
        <f t="shared" si="9"/>
        <v>-14876.4</v>
      </c>
      <c r="M33" s="16">
        <f t="shared" si="9"/>
        <v>-24239.6</v>
      </c>
      <c r="N33" s="16">
        <f t="shared" si="9"/>
        <v>-15980.8</v>
      </c>
      <c r="O33" s="30">
        <f aca="true" t="shared" si="10" ref="O33:O55">SUM(B33:N33)</f>
        <v>-349844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-7605.87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-7605.870000000112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-7605.87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-7605.87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1477187</v>
      </c>
      <c r="C53" s="34">
        <f aca="true" t="shared" si="13" ref="C53:N53">+C20+C31</f>
        <v>1043570.8100000002</v>
      </c>
      <c r="D53" s="34">
        <f t="shared" si="13"/>
        <v>940217.8200000001</v>
      </c>
      <c r="E53" s="34">
        <f t="shared" si="13"/>
        <v>280620.52999999997</v>
      </c>
      <c r="F53" s="34">
        <f t="shared" si="13"/>
        <v>1029654.56</v>
      </c>
      <c r="G53" s="34">
        <f t="shared" si="13"/>
        <v>1419313.65</v>
      </c>
      <c r="H53" s="34">
        <f t="shared" si="13"/>
        <v>247261.88</v>
      </c>
      <c r="I53" s="34">
        <f t="shared" si="13"/>
        <v>1070433.34</v>
      </c>
      <c r="J53" s="34">
        <f t="shared" si="13"/>
        <v>935467.4500000001</v>
      </c>
      <c r="K53" s="34">
        <f t="shared" si="13"/>
        <v>1270327.4100000004</v>
      </c>
      <c r="L53" s="34">
        <f t="shared" si="13"/>
        <v>1173924.36</v>
      </c>
      <c r="M53" s="34">
        <f t="shared" si="13"/>
        <v>640351.3200000002</v>
      </c>
      <c r="N53" s="34">
        <f t="shared" si="13"/>
        <v>325155.2200000001</v>
      </c>
      <c r="O53" s="34">
        <f>SUM(B53:N53)</f>
        <v>11853485.35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1477186.99</v>
      </c>
      <c r="C59" s="42">
        <f t="shared" si="14"/>
        <v>1043570.7999999999</v>
      </c>
      <c r="D59" s="42">
        <f t="shared" si="14"/>
        <v>940217.82</v>
      </c>
      <c r="E59" s="42">
        <f t="shared" si="14"/>
        <v>280620.53</v>
      </c>
      <c r="F59" s="42">
        <f t="shared" si="14"/>
        <v>1029654.56</v>
      </c>
      <c r="G59" s="42">
        <f t="shared" si="14"/>
        <v>1419313.64</v>
      </c>
      <c r="H59" s="42">
        <f t="shared" si="14"/>
        <v>247261.89</v>
      </c>
      <c r="I59" s="42">
        <f t="shared" si="14"/>
        <v>1070433.34</v>
      </c>
      <c r="J59" s="42">
        <f t="shared" si="14"/>
        <v>935467.44</v>
      </c>
      <c r="K59" s="42">
        <f t="shared" si="14"/>
        <v>1270327.41</v>
      </c>
      <c r="L59" s="42">
        <f t="shared" si="14"/>
        <v>1173924.37</v>
      </c>
      <c r="M59" s="42">
        <f t="shared" si="14"/>
        <v>640351.32</v>
      </c>
      <c r="N59" s="42">
        <f t="shared" si="14"/>
        <v>325155.22</v>
      </c>
      <c r="O59" s="34">
        <f t="shared" si="14"/>
        <v>11853485.33</v>
      </c>
      <c r="Q59"/>
    </row>
    <row r="60" spans="1:18" ht="18.75" customHeight="1">
      <c r="A60" s="26" t="s">
        <v>54</v>
      </c>
      <c r="B60" s="42">
        <v>1207678.94</v>
      </c>
      <c r="C60" s="42">
        <v>740638.32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1948317.2599999998</v>
      </c>
      <c r="P60"/>
      <c r="Q60"/>
      <c r="R60" s="41"/>
    </row>
    <row r="61" spans="1:16" ht="18.75" customHeight="1">
      <c r="A61" s="26" t="s">
        <v>55</v>
      </c>
      <c r="B61" s="42">
        <v>269508.05</v>
      </c>
      <c r="C61" s="42">
        <v>302932.48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572440.53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940217.82</v>
      </c>
      <c r="E62" s="43">
        <v>0</v>
      </c>
      <c r="F62" s="43">
        <v>0</v>
      </c>
      <c r="G62" s="43">
        <v>0</v>
      </c>
      <c r="H62" s="42">
        <v>247261.89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1187479.71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280620.53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280620.53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1029654.56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1029654.56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1419313.64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1419313.64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1070433.34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1070433.34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935467.44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935467.44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1270327.41</v>
      </c>
      <c r="L68" s="29">
        <v>1173924.37</v>
      </c>
      <c r="M68" s="43">
        <v>0</v>
      </c>
      <c r="N68" s="43">
        <v>0</v>
      </c>
      <c r="O68" s="34">
        <f t="shared" si="15"/>
        <v>2444251.7800000003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640351.32</v>
      </c>
      <c r="N69" s="43">
        <v>0</v>
      </c>
      <c r="O69" s="34">
        <f t="shared" si="15"/>
        <v>640351.32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325155.22</v>
      </c>
      <c r="O70" s="46">
        <f t="shared" si="15"/>
        <v>325155.22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2023-08-22T19:13:42Z</dcterms:modified>
  <cp:category/>
  <cp:version/>
  <cp:contentType/>
  <cp:contentStatus/>
</cp:coreProperties>
</file>