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<sst xmlns="http://schemas.openxmlformats.org/spreadsheetml/2006/main" count="88" uniqueCount="85">
  <si>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</si>
  <si>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</si>
  <si>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</si>
  <si>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</si>
  <si>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</si>
  <si>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</si>
  <si>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</si>
  <si>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</si>
  <si>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</si>
  <si>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</si>
  <si>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</si>
  <si>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</si>
  <si>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</si>
  <si>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</si>
  <si>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</si>
  <si>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</si>
  <si>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</si>
  <si>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</si>
  <si>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</si>
  <si>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</si>
  <si>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</si>
  <si>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</si>
  <si>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</si>
  <si>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</si>
  <si>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</si>
  <si>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</si>
  <si>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</si>
  <si>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</si>
  <si>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</si>
  <si>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</si>
  <si>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</si>
  <si>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</si>
  <si>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</si>
  <si>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</si>
  <si>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</si>
  <si>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</si>
  <si>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</si>
  <si>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</si>
  <si>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</si>
  <si>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</si>
  <si>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</si>
  <si>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</si>
  <si>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</si>
  <si>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</si>
  <si>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</si>
  <si>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</si>
  <si>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</si>
  <si>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</si>
  <si>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</si>
  <si>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</si>
  <si>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</si>
  <si>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</si>
  <si>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</si>
  <si>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</si>
  <si>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</si>
  <si>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</si>
  <si>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</si>
  <si>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</si>
  <si>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</si>
  <si>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</si>
  <si>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</si>
  <si>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</si>
  <si>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</si>
  <si>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</si>
  <si>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</si>
  <si>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</si>
  <si>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</si>
  <si>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</si>
  <si>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</si>
  <si>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</si>
  <si>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</si>
  <si>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</si>
  <si>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</si>
  <si>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</si>
  <si>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</si>
  <si>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</si>
  <si>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</si>
  <si>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</si>
  <si>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</si>
  <si>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</si>
  <si>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</si>
  <si>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</si>
  <si>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</si>
  <si>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</si>
  <si>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15/08/23 - VENCIMENTO 22/08/23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</si>
</sst>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403065</v>
      </c>
      <c r="C7" s="9">
        <f t="shared" si="0"/>
        <v>275742</v>
      </c>
      <c r="D7" s="9">
        <f t="shared" si="0"/>
        <v>260786</v>
      </c>
      <c r="E7" s="9">
        <f t="shared" si="0"/>
        <v>46867</v>
      </c>
      <c r="F7" s="9">
        <f t="shared" si="0"/>
        <v>240562</v>
      </c>
      <c r="G7" s="9">
        <f t="shared" si="0"/>
        <v>384502</v>
      </c>
      <c r="H7" s="9">
        <f t="shared" si="0"/>
        <v>44997</v>
      </c>
      <c r="I7" s="9">
        <f t="shared" si="0"/>
        <v>311391</v>
      </c>
      <c r="J7" s="9">
        <f t="shared" si="0"/>
        <v>222584</v>
      </c>
      <c r="K7" s="9">
        <f t="shared" si="0"/>
        <v>352145</v>
      </c>
      <c r="L7" s="9">
        <f t="shared" si="0"/>
        <v>269694</v>
      </c>
      <c r="M7" s="9">
        <f t="shared" si="0"/>
        <v>136131</v>
      </c>
      <c r="N7" s="9">
        <f t="shared" si="0"/>
        <v>89388</v>
      </c>
      <c r="O7" s="9">
        <f t="shared" si="0"/>
        <v>3037854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9632</v>
      </c>
      <c r="C8" s="11">
        <f t="shared" si="1"/>
        <v>9509</v>
      </c>
      <c r="D8" s="11">
        <f t="shared" si="1"/>
        <v>5690</v>
      </c>
      <c r="E8" s="11">
        <f t="shared" si="1"/>
        <v>1069</v>
      </c>
      <c r="F8" s="11">
        <f t="shared" si="1"/>
        <v>5587</v>
      </c>
      <c r="G8" s="11">
        <f t="shared" si="1"/>
        <v>12072</v>
      </c>
      <c r="H8" s="11">
        <f t="shared" si="1"/>
        <v>1653</v>
      </c>
      <c r="I8" s="11">
        <f t="shared" si="1"/>
        <v>12932</v>
      </c>
      <c r="J8" s="11">
        <f t="shared" si="1"/>
        <v>7497</v>
      </c>
      <c r="K8" s="11">
        <f t="shared" si="1"/>
        <v>3646</v>
      </c>
      <c r="L8" s="11">
        <f t="shared" si="1"/>
        <v>3323</v>
      </c>
      <c r="M8" s="11">
        <f t="shared" si="1"/>
        <v>5243</v>
      </c>
      <c r="N8" s="11">
        <f t="shared" si="1"/>
        <v>3574</v>
      </c>
      <c r="O8" s="11">
        <f t="shared" si="1"/>
        <v>81427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9632</v>
      </c>
      <c r="C9" s="11">
        <v>9509</v>
      </c>
      <c r="D9" s="11">
        <v>5690</v>
      </c>
      <c r="E9" s="11">
        <v>1069</v>
      </c>
      <c r="F9" s="11">
        <v>5587</v>
      </c>
      <c r="G9" s="11">
        <v>12072</v>
      </c>
      <c r="H9" s="11">
        <v>1653</v>
      </c>
      <c r="I9" s="11">
        <v>12932</v>
      </c>
      <c r="J9" s="11">
        <v>7497</v>
      </c>
      <c r="K9" s="11">
        <v>3645</v>
      </c>
      <c r="L9" s="11">
        <v>3323</v>
      </c>
      <c r="M9" s="11">
        <v>5243</v>
      </c>
      <c r="N9" s="11">
        <v>3558</v>
      </c>
      <c r="O9" s="11">
        <f>SUM(B9:N9)</f>
        <v>81410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16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393433</v>
      </c>
      <c r="C11" s="13">
        <v>266233</v>
      </c>
      <c r="D11" s="13">
        <v>255096</v>
      </c>
      <c r="E11" s="13">
        <v>45798</v>
      </c>
      <c r="F11" s="13">
        <v>234975</v>
      </c>
      <c r="G11" s="13">
        <v>372430</v>
      </c>
      <c r="H11" s="13">
        <v>43344</v>
      </c>
      <c r="I11" s="13">
        <v>298459</v>
      </c>
      <c r="J11" s="13">
        <v>215087</v>
      </c>
      <c r="K11" s="13">
        <v>348499</v>
      </c>
      <c r="L11" s="13">
        <v>266371</v>
      </c>
      <c r="M11" s="13">
        <v>130888</v>
      </c>
      <c r="N11" s="13">
        <v>85814</v>
      </c>
      <c r="O11" s="11">
        <f>SUM(B11:N11)</f>
        <v>2956427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27793</v>
      </c>
      <c r="C12" s="13">
        <v>23924</v>
      </c>
      <c r="D12" s="13">
        <v>18381</v>
      </c>
      <c r="E12" s="13">
        <v>4358</v>
      </c>
      <c r="F12" s="13">
        <v>20531</v>
      </c>
      <c r="G12" s="13">
        <v>35004</v>
      </c>
      <c r="H12" s="13">
        <v>4391</v>
      </c>
      <c r="I12" s="13">
        <v>27948</v>
      </c>
      <c r="J12" s="13">
        <v>18248</v>
      </c>
      <c r="K12" s="13">
        <v>22765</v>
      </c>
      <c r="L12" s="13">
        <v>17636</v>
      </c>
      <c r="M12" s="13">
        <v>6831</v>
      </c>
      <c r="N12" s="13">
        <v>3583</v>
      </c>
      <c r="O12" s="11">
        <f>SUM(B12:N12)</f>
        <v>231393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365640</v>
      </c>
      <c r="C13" s="15">
        <f t="shared" si="2"/>
        <v>242309</v>
      </c>
      <c r="D13" s="15">
        <f t="shared" si="2"/>
        <v>236715</v>
      </c>
      <c r="E13" s="15">
        <f t="shared" si="2"/>
        <v>41440</v>
      </c>
      <c r="F13" s="15">
        <f t="shared" si="2"/>
        <v>214444</v>
      </c>
      <c r="G13" s="15">
        <f t="shared" si="2"/>
        <v>337426</v>
      </c>
      <c r="H13" s="15">
        <f t="shared" si="2"/>
        <v>38953</v>
      </c>
      <c r="I13" s="15">
        <f t="shared" si="2"/>
        <v>270511</v>
      </c>
      <c r="J13" s="15">
        <f t="shared" si="2"/>
        <v>196839</v>
      </c>
      <c r="K13" s="15">
        <f t="shared" si="2"/>
        <v>325734</v>
      </c>
      <c r="L13" s="15">
        <f t="shared" si="2"/>
        <v>248735</v>
      </c>
      <c r="M13" s="15">
        <f t="shared" si="2"/>
        <v>124057</v>
      </c>
      <c r="N13" s="15">
        <f t="shared" si="2"/>
        <v>82231</v>
      </c>
      <c r="O13" s="11">
        <f>SUM(B13:N13)</f>
        <v>2725034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1.186574468027368</v>
      </c>
      <c r="C18" s="19">
        <v>1.23530015383056</v>
      </c>
      <c r="D18" s="19">
        <v>1.319389575612981</v>
      </c>
      <c r="E18" s="19">
        <v>1.234707429400487</v>
      </c>
      <c r="F18" s="19">
        <v>1.336827640535059</v>
      </c>
      <c r="G18" s="19">
        <v>1.409580130339878</v>
      </c>
      <c r="H18" s="19">
        <v>1.598120062684579</v>
      </c>
      <c r="I18" s="19">
        <v>1.115490431651781</v>
      </c>
      <c r="J18" s="19">
        <v>1.351372454879372</v>
      </c>
      <c r="K18" s="19">
        <v>1.184277525040878</v>
      </c>
      <c r="L18" s="19">
        <v>1.249122249796226</v>
      </c>
      <c r="M18" s="19">
        <v>1.197237744073717</v>
      </c>
      <c r="N18" s="19">
        <v>1.046599683933168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1520351.1400000001</v>
      </c>
      <c r="C20" s="24">
        <f t="shared" si="3"/>
        <v>1094331.7300000004</v>
      </c>
      <c r="D20" s="24">
        <f t="shared" si="3"/>
        <v>970222.3300000002</v>
      </c>
      <c r="E20" s="24">
        <f t="shared" si="3"/>
        <v>282929.07999999996</v>
      </c>
      <c r="F20" s="24">
        <f t="shared" si="3"/>
        <v>1052015.31</v>
      </c>
      <c r="G20" s="24">
        <f t="shared" si="3"/>
        <v>1468645.07</v>
      </c>
      <c r="H20" s="24">
        <f t="shared" si="3"/>
        <v>258684.24</v>
      </c>
      <c r="I20" s="24">
        <f t="shared" si="3"/>
        <v>1126857.1300000001</v>
      </c>
      <c r="J20" s="24">
        <f t="shared" si="3"/>
        <v>966852.48</v>
      </c>
      <c r="K20" s="24">
        <f t="shared" si="3"/>
        <v>1282571.11</v>
      </c>
      <c r="L20" s="24">
        <f t="shared" si="3"/>
        <v>1186013.7699999998</v>
      </c>
      <c r="M20" s="24">
        <f t="shared" si="3"/>
        <v>662976.4600000001</v>
      </c>
      <c r="N20" s="24">
        <f t="shared" si="3"/>
        <v>341055.56000000006</v>
      </c>
      <c r="O20" s="24">
        <f>O21+O22+O23+O24+O25+O26+O27+O28+O29</f>
        <v>12213505.41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1167679.31</v>
      </c>
      <c r="C21" s="28">
        <f aca="true" t="shared" si="4" ref="C21:N21">ROUND((C15+C16)*C7,2)</f>
        <v>825240.66</v>
      </c>
      <c r="D21" s="28">
        <f t="shared" si="4"/>
        <v>684485.01</v>
      </c>
      <c r="E21" s="28">
        <f t="shared" si="4"/>
        <v>210151.63</v>
      </c>
      <c r="F21" s="28">
        <f t="shared" si="4"/>
        <v>731861.77</v>
      </c>
      <c r="G21" s="28">
        <f t="shared" si="4"/>
        <v>962485.41</v>
      </c>
      <c r="H21" s="28">
        <f t="shared" si="4"/>
        <v>151225.92</v>
      </c>
      <c r="I21" s="28">
        <f t="shared" si="4"/>
        <v>925360.63</v>
      </c>
      <c r="J21" s="28">
        <f t="shared" si="4"/>
        <v>665303.58</v>
      </c>
      <c r="K21" s="28">
        <f t="shared" si="4"/>
        <v>994915.27</v>
      </c>
      <c r="L21" s="28">
        <f t="shared" si="4"/>
        <v>867605.6</v>
      </c>
      <c r="M21" s="28">
        <f t="shared" si="4"/>
        <v>505345.5</v>
      </c>
      <c r="N21" s="28">
        <f t="shared" si="4"/>
        <v>299726.9</v>
      </c>
      <c r="O21" s="28">
        <f aca="true" t="shared" si="5" ref="O21:O29">SUM(B21:N21)</f>
        <v>8991387.19</v>
      </c>
    </row>
    <row r="22" spans="1:23" ht="18.75" customHeight="1">
      <c r="A22" s="26" t="s">
        <v>33</v>
      </c>
      <c r="B22" s="28">
        <f>IF(B18&lt;&gt;0,ROUND((B18-1)*B21,2),0)</f>
        <v>217859.15</v>
      </c>
      <c r="C22" s="28">
        <f aca="true" t="shared" si="6" ref="C22:N22">IF(C18&lt;&gt;0,ROUND((C18-1)*C21,2),0)</f>
        <v>194179.25</v>
      </c>
      <c r="D22" s="28">
        <f t="shared" si="6"/>
        <v>218617.38</v>
      </c>
      <c r="E22" s="28">
        <f t="shared" si="6"/>
        <v>49324.15</v>
      </c>
      <c r="F22" s="28">
        <f t="shared" si="6"/>
        <v>246511.27</v>
      </c>
      <c r="G22" s="28">
        <f t="shared" si="6"/>
        <v>394214.9</v>
      </c>
      <c r="H22" s="28">
        <f t="shared" si="6"/>
        <v>90451.26</v>
      </c>
      <c r="I22" s="28">
        <f t="shared" si="6"/>
        <v>106870.3</v>
      </c>
      <c r="J22" s="28">
        <f t="shared" si="6"/>
        <v>233769.35</v>
      </c>
      <c r="K22" s="28">
        <f t="shared" si="6"/>
        <v>183340.52</v>
      </c>
      <c r="L22" s="28">
        <f t="shared" si="6"/>
        <v>216139.86</v>
      </c>
      <c r="M22" s="28">
        <f t="shared" si="6"/>
        <v>99673.21</v>
      </c>
      <c r="N22" s="28">
        <f t="shared" si="6"/>
        <v>13967.18</v>
      </c>
      <c r="O22" s="28">
        <f t="shared" si="5"/>
        <v>2264917.7800000003</v>
      </c>
      <c r="W22" s="51"/>
    </row>
    <row r="23" spans="1:15" ht="18.75" customHeight="1">
      <c r="A23" s="26" t="s">
        <v>34</v>
      </c>
      <c r="B23" s="28">
        <v>70138.69</v>
      </c>
      <c r="C23" s="28">
        <v>46014.7</v>
      </c>
      <c r="D23" s="28">
        <v>32219.15</v>
      </c>
      <c r="E23" s="28">
        <v>12574.1</v>
      </c>
      <c r="F23" s="28">
        <v>43452.42</v>
      </c>
      <c r="G23" s="28">
        <v>67013.91</v>
      </c>
      <c r="H23" s="28">
        <v>6525.78</v>
      </c>
      <c r="I23" s="28">
        <v>48713.98</v>
      </c>
      <c r="J23" s="28">
        <v>38373.78</v>
      </c>
      <c r="K23" s="28">
        <v>60487.34</v>
      </c>
      <c r="L23" s="28">
        <v>58716.44</v>
      </c>
      <c r="M23" s="28">
        <v>26659.54</v>
      </c>
      <c r="N23" s="28">
        <v>16740.16</v>
      </c>
      <c r="O23" s="28">
        <f t="shared" si="5"/>
        <v>527629.99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1091.58</v>
      </c>
      <c r="C26" s="28">
        <v>799.8</v>
      </c>
      <c r="D26" s="28">
        <v>700.8</v>
      </c>
      <c r="E26" s="28">
        <v>205.81</v>
      </c>
      <c r="F26" s="28">
        <v>765.93</v>
      </c>
      <c r="G26" s="28">
        <v>1065.53</v>
      </c>
      <c r="H26" s="28">
        <v>187.58</v>
      </c>
      <c r="I26" s="28">
        <v>810.22</v>
      </c>
      <c r="J26" s="28">
        <v>703.41</v>
      </c>
      <c r="K26" s="28">
        <v>927.45</v>
      </c>
      <c r="L26" s="28">
        <v>854.51</v>
      </c>
      <c r="M26" s="28">
        <v>474.15</v>
      </c>
      <c r="N26" s="28">
        <v>244.9</v>
      </c>
      <c r="O26" s="28">
        <f t="shared" si="5"/>
        <v>8831.67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-42380.8</v>
      </c>
      <c r="C31" s="28">
        <f aca="true" t="shared" si="7" ref="C31:O31">+C32+C34+C47+C48+C49+C54-C55</f>
        <v>-41839.6</v>
      </c>
      <c r="D31" s="28">
        <f t="shared" si="7"/>
        <v>-25036</v>
      </c>
      <c r="E31" s="28">
        <f t="shared" si="7"/>
        <v>-4703.6</v>
      </c>
      <c r="F31" s="28">
        <f t="shared" si="7"/>
        <v>-24582.8</v>
      </c>
      <c r="G31" s="28">
        <f t="shared" si="7"/>
        <v>-53116.8</v>
      </c>
      <c r="H31" s="28">
        <f t="shared" si="7"/>
        <v>-14783.68</v>
      </c>
      <c r="I31" s="28">
        <f t="shared" si="7"/>
        <v>-56900.8</v>
      </c>
      <c r="J31" s="28">
        <f t="shared" si="7"/>
        <v>-32986.8</v>
      </c>
      <c r="K31" s="28">
        <f t="shared" si="7"/>
        <v>1108962</v>
      </c>
      <c r="L31" s="28">
        <f t="shared" si="7"/>
        <v>1020378.8</v>
      </c>
      <c r="M31" s="28">
        <f t="shared" si="7"/>
        <v>-23069.2</v>
      </c>
      <c r="N31" s="28">
        <f t="shared" si="7"/>
        <v>-15655.2</v>
      </c>
      <c r="O31" s="28">
        <f t="shared" si="7"/>
        <v>1794285.5199999996</v>
      </c>
    </row>
    <row r="32" spans="1:15" ht="18.75" customHeight="1">
      <c r="A32" s="26" t="s">
        <v>38</v>
      </c>
      <c r="B32" s="29">
        <f>+B33</f>
        <v>-42380.8</v>
      </c>
      <c r="C32" s="29">
        <f>+C33</f>
        <v>-41839.6</v>
      </c>
      <c r="D32" s="29">
        <f aca="true" t="shared" si="8" ref="D32:O32">+D33</f>
        <v>-25036</v>
      </c>
      <c r="E32" s="29">
        <f t="shared" si="8"/>
        <v>-4703.6</v>
      </c>
      <c r="F32" s="29">
        <f t="shared" si="8"/>
        <v>-24582.8</v>
      </c>
      <c r="G32" s="29">
        <f t="shared" si="8"/>
        <v>-53116.8</v>
      </c>
      <c r="H32" s="29">
        <f t="shared" si="8"/>
        <v>-7273.2</v>
      </c>
      <c r="I32" s="29">
        <f t="shared" si="8"/>
        <v>-56900.8</v>
      </c>
      <c r="J32" s="29">
        <f t="shared" si="8"/>
        <v>-32986.8</v>
      </c>
      <c r="K32" s="29">
        <f t="shared" si="8"/>
        <v>-16038</v>
      </c>
      <c r="L32" s="29">
        <f t="shared" si="8"/>
        <v>-14621.2</v>
      </c>
      <c r="M32" s="29">
        <f t="shared" si="8"/>
        <v>-23069.2</v>
      </c>
      <c r="N32" s="29">
        <f t="shared" si="8"/>
        <v>-15655.2</v>
      </c>
      <c r="O32" s="29">
        <f t="shared" si="8"/>
        <v>-358204</v>
      </c>
    </row>
    <row r="33" spans="1:26" ht="18.75" customHeight="1">
      <c r="A33" s="27" t="s">
        <v>39</v>
      </c>
      <c r="B33" s="16">
        <f>ROUND((-B9)*$G$3,2)</f>
        <v>-42380.8</v>
      </c>
      <c r="C33" s="16">
        <f aca="true" t="shared" si="9" ref="C33:N33">ROUND((-C9)*$G$3,2)</f>
        <v>-41839.6</v>
      </c>
      <c r="D33" s="16">
        <f t="shared" si="9"/>
        <v>-25036</v>
      </c>
      <c r="E33" s="16">
        <f t="shared" si="9"/>
        <v>-4703.6</v>
      </c>
      <c r="F33" s="16">
        <f t="shared" si="9"/>
        <v>-24582.8</v>
      </c>
      <c r="G33" s="16">
        <f t="shared" si="9"/>
        <v>-53116.8</v>
      </c>
      <c r="H33" s="16">
        <f t="shared" si="9"/>
        <v>-7273.2</v>
      </c>
      <c r="I33" s="16">
        <f t="shared" si="9"/>
        <v>-56900.8</v>
      </c>
      <c r="J33" s="16">
        <f t="shared" si="9"/>
        <v>-32986.8</v>
      </c>
      <c r="K33" s="16">
        <f t="shared" si="9"/>
        <v>-16038</v>
      </c>
      <c r="L33" s="16">
        <f t="shared" si="9"/>
        <v>-14621.2</v>
      </c>
      <c r="M33" s="16">
        <f t="shared" si="9"/>
        <v>-23069.2</v>
      </c>
      <c r="N33" s="16">
        <f t="shared" si="9"/>
        <v>-15655.2</v>
      </c>
      <c r="O33" s="30">
        <f aca="true" t="shared" si="10" ref="O33:O55">SUM(B33:N33)</f>
        <v>-358204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-7510.48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2152489.5199999996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-7510.48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-7510.48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1477970.34</v>
      </c>
      <c r="C53" s="34">
        <f aca="true" t="shared" si="13" ref="C53:N53">+C20+C31</f>
        <v>1052492.1300000004</v>
      </c>
      <c r="D53" s="34">
        <f t="shared" si="13"/>
        <v>945186.3300000002</v>
      </c>
      <c r="E53" s="34">
        <f t="shared" si="13"/>
        <v>278225.48</v>
      </c>
      <c r="F53" s="34">
        <f t="shared" si="13"/>
        <v>1027432.51</v>
      </c>
      <c r="G53" s="34">
        <f t="shared" si="13"/>
        <v>1415528.27</v>
      </c>
      <c r="H53" s="34">
        <f t="shared" si="13"/>
        <v>243900.56</v>
      </c>
      <c r="I53" s="34">
        <f t="shared" si="13"/>
        <v>1069956.33</v>
      </c>
      <c r="J53" s="34">
        <f t="shared" si="13"/>
        <v>933865.6799999999</v>
      </c>
      <c r="K53" s="34">
        <f t="shared" si="13"/>
        <v>2391533.1100000003</v>
      </c>
      <c r="L53" s="34">
        <f t="shared" si="13"/>
        <v>2206392.57</v>
      </c>
      <c r="M53" s="34">
        <f t="shared" si="13"/>
        <v>639907.2600000001</v>
      </c>
      <c r="N53" s="34">
        <f t="shared" si="13"/>
        <v>325400.36000000004</v>
      </c>
      <c r="O53" s="34">
        <f>SUM(B53:N53)</f>
        <v>14007790.930000002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1477970.33</v>
      </c>
      <c r="C59" s="42">
        <f t="shared" si="14"/>
        <v>1052492.13</v>
      </c>
      <c r="D59" s="42">
        <f t="shared" si="14"/>
        <v>945186.33</v>
      </c>
      <c r="E59" s="42">
        <f t="shared" si="14"/>
        <v>278225.48</v>
      </c>
      <c r="F59" s="42">
        <f t="shared" si="14"/>
        <v>1027432.52</v>
      </c>
      <c r="G59" s="42">
        <f t="shared" si="14"/>
        <v>1415528.26</v>
      </c>
      <c r="H59" s="42">
        <f t="shared" si="14"/>
        <v>243900.56</v>
      </c>
      <c r="I59" s="42">
        <f t="shared" si="14"/>
        <v>1069956.33</v>
      </c>
      <c r="J59" s="42">
        <f t="shared" si="14"/>
        <v>933865.68</v>
      </c>
      <c r="K59" s="42">
        <f t="shared" si="14"/>
        <v>2391533.11</v>
      </c>
      <c r="L59" s="42">
        <f t="shared" si="14"/>
        <v>2206392.57</v>
      </c>
      <c r="M59" s="42">
        <f t="shared" si="14"/>
        <v>639907.26</v>
      </c>
      <c r="N59" s="42">
        <f t="shared" si="14"/>
        <v>325400.36</v>
      </c>
      <c r="O59" s="34">
        <f t="shared" si="14"/>
        <v>14007790.919999998</v>
      </c>
      <c r="Q59"/>
    </row>
    <row r="60" spans="1:18" ht="18.75" customHeight="1">
      <c r="A60" s="26" t="s">
        <v>54</v>
      </c>
      <c r="B60" s="42">
        <v>1208313.44</v>
      </c>
      <c r="C60" s="42">
        <v>746910.02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1955223.46</v>
      </c>
      <c r="P60"/>
      <c r="Q60"/>
      <c r="R60" s="41"/>
    </row>
    <row r="61" spans="1:16" ht="18.75" customHeight="1">
      <c r="A61" s="26" t="s">
        <v>55</v>
      </c>
      <c r="B61" s="42">
        <v>269656.89</v>
      </c>
      <c r="C61" s="42">
        <v>305582.11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575239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945186.33</v>
      </c>
      <c r="E62" s="43">
        <v>0</v>
      </c>
      <c r="F62" s="43">
        <v>0</v>
      </c>
      <c r="G62" s="43">
        <v>0</v>
      </c>
      <c r="H62" s="42">
        <v>243900.56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1189086.89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278225.48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278225.48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1027432.52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1027432.52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1415528.26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1415528.26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1069956.33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1069956.33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933865.68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933865.68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2391533.11</v>
      </c>
      <c r="L68" s="29">
        <v>2206392.57</v>
      </c>
      <c r="M68" s="43">
        <v>0</v>
      </c>
      <c r="N68" s="43">
        <v>0</v>
      </c>
      <c r="O68" s="34">
        <f t="shared" si="15"/>
        <v>4597925.68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639907.26</v>
      </c>
      <c r="N69" s="43">
        <v>0</v>
      </c>
      <c r="O69" s="34">
        <f t="shared" si="15"/>
        <v>639907.26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325400.36</v>
      </c>
      <c r="O70" s="46">
        <f t="shared" si="15"/>
        <v>325400.36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2023-08-22T19:15:25Z</dcterms:modified>
  <cp:category/>
  <cp:version/>
  <cp:contentType/>
  <cp:contentStatus/>
</cp:coreProperties>
</file>