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<sst xmlns="http://schemas.openxmlformats.org/spreadsheetml/2006/main" count="88" uniqueCount="85">
  <si>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</si>
  <si>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</si>
  <si>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</si>
  <si>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</si>
  <si>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</si>
  <si>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</si>
  <si>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</si>
  <si>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</si>
  <si>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</si>
  <si>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</si>
  <si>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</si>
  <si>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</si>
  <si>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</si>
  <si>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</si>
  <si>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</si>
  <si>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</si>
  <si>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</si>
  <si>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</si>
  <si>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</si>
  <si>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</si>
  <si>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</si>
  <si>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</si>
  <si>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</si>
  <si>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</si>
  <si>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</si>
  <si>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</si>
  <si>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</si>
  <si>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</si>
  <si>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</si>
  <si>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</si>
  <si>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</si>
  <si>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</si>
  <si>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</si>
  <si>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</si>
  <si>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</si>
  <si>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</si>
  <si>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</si>
  <si>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</si>
  <si>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</si>
  <si>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</si>
  <si>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</si>
  <si>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</si>
  <si>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</si>
  <si>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</si>
  <si>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</si>
  <si>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</si>
  <si>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</si>
  <si>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</si>
  <si>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</si>
  <si>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</si>
  <si>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</si>
  <si>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</si>
  <si>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</si>
  <si>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</si>
  <si>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</si>
  <si>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</si>
  <si>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</si>
  <si>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</si>
  <si>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</si>
  <si>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</si>
  <si>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</si>
  <si>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</si>
  <si>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</si>
  <si>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</si>
  <si>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</si>
  <si>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</si>
  <si>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</si>
  <si>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</si>
  <si>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</si>
  <si>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</si>
  <si>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</si>
  <si>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</si>
  <si>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</si>
  <si>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</si>
  <si>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</si>
  <si>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</si>
  <si>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</si>
  <si>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</si>
  <si>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</si>
  <si>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</si>
  <si>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</si>
  <si>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</si>
  <si>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</si>
  <si>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</si>
  <si>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14/08/23 - VENCIMENTO 21/08/23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</si>
</sst>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377888</v>
      </c>
      <c r="C7" s="9">
        <f t="shared" si="0"/>
        <v>263539</v>
      </c>
      <c r="D7" s="9">
        <f t="shared" si="0"/>
        <v>241280</v>
      </c>
      <c r="E7" s="9">
        <f t="shared" si="0"/>
        <v>45236</v>
      </c>
      <c r="F7" s="9">
        <f t="shared" si="0"/>
        <v>216434</v>
      </c>
      <c r="G7" s="9">
        <f t="shared" si="0"/>
        <v>367212</v>
      </c>
      <c r="H7" s="9">
        <f t="shared" si="0"/>
        <v>42252</v>
      </c>
      <c r="I7" s="9">
        <f t="shared" si="0"/>
        <v>280698</v>
      </c>
      <c r="J7" s="9">
        <f t="shared" si="0"/>
        <v>212410</v>
      </c>
      <c r="K7" s="9">
        <f t="shared" si="0"/>
        <v>304570</v>
      </c>
      <c r="L7" s="9">
        <f t="shared" si="0"/>
        <v>249803</v>
      </c>
      <c r="M7" s="9">
        <f t="shared" si="0"/>
        <v>128601</v>
      </c>
      <c r="N7" s="9">
        <f t="shared" si="0"/>
        <v>84666</v>
      </c>
      <c r="O7" s="9">
        <f t="shared" si="0"/>
        <v>2814589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9942</v>
      </c>
      <c r="C8" s="11">
        <f t="shared" si="1"/>
        <v>9947</v>
      </c>
      <c r="D8" s="11">
        <f t="shared" si="1"/>
        <v>5973</v>
      </c>
      <c r="E8" s="11">
        <f t="shared" si="1"/>
        <v>1128</v>
      </c>
      <c r="F8" s="11">
        <f t="shared" si="1"/>
        <v>5317</v>
      </c>
      <c r="G8" s="11">
        <f t="shared" si="1"/>
        <v>12338</v>
      </c>
      <c r="H8" s="11">
        <f t="shared" si="1"/>
        <v>1634</v>
      </c>
      <c r="I8" s="11">
        <f t="shared" si="1"/>
        <v>12617</v>
      </c>
      <c r="J8" s="11">
        <f t="shared" si="1"/>
        <v>7915</v>
      </c>
      <c r="K8" s="11">
        <f t="shared" si="1"/>
        <v>3456</v>
      </c>
      <c r="L8" s="11">
        <f t="shared" si="1"/>
        <v>3282</v>
      </c>
      <c r="M8" s="11">
        <f t="shared" si="1"/>
        <v>5431</v>
      </c>
      <c r="N8" s="11">
        <f t="shared" si="1"/>
        <v>3542</v>
      </c>
      <c r="O8" s="11">
        <f t="shared" si="1"/>
        <v>82522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9942</v>
      </c>
      <c r="C9" s="11">
        <v>9947</v>
      </c>
      <c r="D9" s="11">
        <v>5973</v>
      </c>
      <c r="E9" s="11">
        <v>1128</v>
      </c>
      <c r="F9" s="11">
        <v>5317</v>
      </c>
      <c r="G9" s="11">
        <v>12338</v>
      </c>
      <c r="H9" s="11">
        <v>1634</v>
      </c>
      <c r="I9" s="11">
        <v>12617</v>
      </c>
      <c r="J9" s="11">
        <v>7915</v>
      </c>
      <c r="K9" s="11">
        <v>3456</v>
      </c>
      <c r="L9" s="11">
        <v>3282</v>
      </c>
      <c r="M9" s="11">
        <v>5431</v>
      </c>
      <c r="N9" s="11">
        <v>3531</v>
      </c>
      <c r="O9" s="11">
        <f>SUM(B9:N9)</f>
        <v>82511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367946</v>
      </c>
      <c r="C11" s="13">
        <v>253592</v>
      </c>
      <c r="D11" s="13">
        <v>235307</v>
      </c>
      <c r="E11" s="13">
        <v>44108</v>
      </c>
      <c r="F11" s="13">
        <v>211117</v>
      </c>
      <c r="G11" s="13">
        <v>354874</v>
      </c>
      <c r="H11" s="13">
        <v>40618</v>
      </c>
      <c r="I11" s="13">
        <v>268081</v>
      </c>
      <c r="J11" s="13">
        <v>204495</v>
      </c>
      <c r="K11" s="13">
        <v>301114</v>
      </c>
      <c r="L11" s="13">
        <v>246521</v>
      </c>
      <c r="M11" s="13">
        <v>123170</v>
      </c>
      <c r="N11" s="13">
        <v>81124</v>
      </c>
      <c r="O11" s="11">
        <f>SUM(B11:N11)</f>
        <v>2732067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24887</v>
      </c>
      <c r="C12" s="13">
        <v>21541</v>
      </c>
      <c r="D12" s="13">
        <v>16743</v>
      </c>
      <c r="E12" s="13">
        <v>4082</v>
      </c>
      <c r="F12" s="13">
        <v>17980</v>
      </c>
      <c r="G12" s="13">
        <v>32706</v>
      </c>
      <c r="H12" s="13">
        <v>3909</v>
      </c>
      <c r="I12" s="13">
        <v>24219</v>
      </c>
      <c r="J12" s="13">
        <v>16481</v>
      </c>
      <c r="K12" s="13">
        <v>19195</v>
      </c>
      <c r="L12" s="13">
        <v>15332</v>
      </c>
      <c r="M12" s="13">
        <v>5951</v>
      </c>
      <c r="N12" s="13">
        <v>3395</v>
      </c>
      <c r="O12" s="11">
        <f>SUM(B12:N12)</f>
        <v>206421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343059</v>
      </c>
      <c r="C13" s="15">
        <f t="shared" si="2"/>
        <v>232051</v>
      </c>
      <c r="D13" s="15">
        <f t="shared" si="2"/>
        <v>218564</v>
      </c>
      <c r="E13" s="15">
        <f t="shared" si="2"/>
        <v>40026</v>
      </c>
      <c r="F13" s="15">
        <f t="shared" si="2"/>
        <v>193137</v>
      </c>
      <c r="G13" s="15">
        <f t="shared" si="2"/>
        <v>322168</v>
      </c>
      <c r="H13" s="15">
        <f t="shared" si="2"/>
        <v>36709</v>
      </c>
      <c r="I13" s="15">
        <f t="shared" si="2"/>
        <v>243862</v>
      </c>
      <c r="J13" s="15">
        <f t="shared" si="2"/>
        <v>188014</v>
      </c>
      <c r="K13" s="15">
        <f t="shared" si="2"/>
        <v>281919</v>
      </c>
      <c r="L13" s="15">
        <f t="shared" si="2"/>
        <v>231189</v>
      </c>
      <c r="M13" s="15">
        <f t="shared" si="2"/>
        <v>117219</v>
      </c>
      <c r="N13" s="15">
        <f t="shared" si="2"/>
        <v>77729</v>
      </c>
      <c r="O13" s="11">
        <f>SUM(B13:N13)</f>
        <v>2525646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1.248450327207227</v>
      </c>
      <c r="C18" s="19">
        <v>1.277507728938935</v>
      </c>
      <c r="D18" s="19">
        <v>1.389740149977042</v>
      </c>
      <c r="E18" s="19">
        <v>1.266574466622046</v>
      </c>
      <c r="F18" s="19">
        <v>1.455874488004076</v>
      </c>
      <c r="G18" s="19">
        <v>1.463566639265506</v>
      </c>
      <c r="H18" s="19">
        <v>1.678365463352336</v>
      </c>
      <c r="I18" s="19">
        <v>1.21601246804544</v>
      </c>
      <c r="J18" s="19">
        <v>1.416593899532767</v>
      </c>
      <c r="K18" s="19">
        <v>1.336428875769368</v>
      </c>
      <c r="L18" s="19">
        <v>1.325070676178612</v>
      </c>
      <c r="M18" s="19">
        <v>1.256181041518428</v>
      </c>
      <c r="N18" s="19">
        <v>1.09608495164824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1501145.5400000005</v>
      </c>
      <c r="C20" s="24">
        <f t="shared" si="3"/>
        <v>1082162.5300000003</v>
      </c>
      <c r="D20" s="24">
        <f t="shared" si="3"/>
        <v>946844.0700000001</v>
      </c>
      <c r="E20" s="24">
        <f t="shared" si="3"/>
        <v>280061.27999999997</v>
      </c>
      <c r="F20" s="24">
        <f t="shared" si="3"/>
        <v>1031652.8200000001</v>
      </c>
      <c r="G20" s="24">
        <f t="shared" si="3"/>
        <v>1457182.94</v>
      </c>
      <c r="H20" s="24">
        <f t="shared" si="3"/>
        <v>255329.87</v>
      </c>
      <c r="I20" s="24">
        <f t="shared" si="3"/>
        <v>1108736.2</v>
      </c>
      <c r="J20" s="24">
        <f t="shared" si="3"/>
        <v>967543.32</v>
      </c>
      <c r="K20" s="24">
        <f t="shared" si="3"/>
        <v>1254553.38</v>
      </c>
      <c r="L20" s="24">
        <f t="shared" si="3"/>
        <v>1166473.63</v>
      </c>
      <c r="M20" s="24">
        <f t="shared" si="3"/>
        <v>657447.6400000001</v>
      </c>
      <c r="N20" s="24">
        <f t="shared" si="3"/>
        <v>338586.6200000001</v>
      </c>
      <c r="O20" s="24">
        <f>O21+O22+O23+O24+O25+O26+O27+O28+O29</f>
        <v>12047719.84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1094741.54</v>
      </c>
      <c r="C21" s="28">
        <f aca="true" t="shared" si="4" ref="C21:N21">ROUND((C15+C16)*C7,2)</f>
        <v>788719.52</v>
      </c>
      <c r="D21" s="28">
        <f t="shared" si="4"/>
        <v>633287.62</v>
      </c>
      <c r="E21" s="28">
        <f t="shared" si="4"/>
        <v>202838.22</v>
      </c>
      <c r="F21" s="28">
        <f t="shared" si="4"/>
        <v>658457.16</v>
      </c>
      <c r="G21" s="28">
        <f t="shared" si="4"/>
        <v>919205.08</v>
      </c>
      <c r="H21" s="28">
        <f t="shared" si="4"/>
        <v>142000.52</v>
      </c>
      <c r="I21" s="28">
        <f t="shared" si="4"/>
        <v>834150.25</v>
      </c>
      <c r="J21" s="28">
        <f t="shared" si="4"/>
        <v>634893.49</v>
      </c>
      <c r="K21" s="28">
        <f t="shared" si="4"/>
        <v>860501.62</v>
      </c>
      <c r="L21" s="28">
        <f t="shared" si="4"/>
        <v>803616.25</v>
      </c>
      <c r="M21" s="28">
        <f t="shared" si="4"/>
        <v>477392.63</v>
      </c>
      <c r="N21" s="28">
        <f t="shared" si="4"/>
        <v>283893.56</v>
      </c>
      <c r="O21" s="28">
        <f aca="true" t="shared" si="5" ref="O21:O29">SUM(B21:N21)</f>
        <v>8333697.46</v>
      </c>
    </row>
    <row r="22" spans="1:23" ht="18.75" customHeight="1">
      <c r="A22" s="26" t="s">
        <v>33</v>
      </c>
      <c r="B22" s="28">
        <f>IF(B18&lt;&gt;0,ROUND((B18-1)*B21,2),0)</f>
        <v>271988.89</v>
      </c>
      <c r="C22" s="28">
        <f aca="true" t="shared" si="6" ref="C22:N22">IF(C18&lt;&gt;0,ROUND((C18-1)*C21,2),0)</f>
        <v>218875.76</v>
      </c>
      <c r="D22" s="28">
        <f t="shared" si="6"/>
        <v>246817.61</v>
      </c>
      <c r="E22" s="28">
        <f t="shared" si="6"/>
        <v>54071.49</v>
      </c>
      <c r="F22" s="28">
        <f t="shared" si="6"/>
        <v>300173.82</v>
      </c>
      <c r="G22" s="28">
        <f t="shared" si="6"/>
        <v>426112.81</v>
      </c>
      <c r="H22" s="28">
        <f t="shared" si="6"/>
        <v>96328.25</v>
      </c>
      <c r="I22" s="28">
        <f t="shared" si="6"/>
        <v>180186.85</v>
      </c>
      <c r="J22" s="28">
        <f t="shared" si="6"/>
        <v>264492.75</v>
      </c>
      <c r="K22" s="28">
        <f t="shared" si="6"/>
        <v>289497.59</v>
      </c>
      <c r="L22" s="28">
        <f t="shared" si="6"/>
        <v>261232.08</v>
      </c>
      <c r="M22" s="28">
        <f t="shared" si="6"/>
        <v>122298.94</v>
      </c>
      <c r="N22" s="28">
        <f t="shared" si="6"/>
        <v>27277.9</v>
      </c>
      <c r="O22" s="28">
        <f t="shared" si="5"/>
        <v>2759354.74</v>
      </c>
      <c r="W22" s="51"/>
    </row>
    <row r="23" spans="1:15" ht="18.75" customHeight="1">
      <c r="A23" s="26" t="s">
        <v>34</v>
      </c>
      <c r="B23" s="28">
        <v>69746.33</v>
      </c>
      <c r="C23" s="28">
        <v>45672.74</v>
      </c>
      <c r="D23" s="28">
        <v>31848.47</v>
      </c>
      <c r="E23" s="28">
        <v>12272.37</v>
      </c>
      <c r="F23" s="28">
        <v>42839.8</v>
      </c>
      <c r="G23" s="28">
        <v>66931.59</v>
      </c>
      <c r="H23" s="28">
        <v>6522.43</v>
      </c>
      <c r="I23" s="28">
        <v>48492.09</v>
      </c>
      <c r="J23" s="28">
        <v>38746.1</v>
      </c>
      <c r="K23" s="28">
        <v>60739.21</v>
      </c>
      <c r="L23" s="28">
        <v>58078.65</v>
      </c>
      <c r="M23" s="28">
        <v>26457.86</v>
      </c>
      <c r="N23" s="28">
        <v>16796.46</v>
      </c>
      <c r="O23" s="28">
        <f t="shared" si="5"/>
        <v>525144.1000000001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1086.37</v>
      </c>
      <c r="C26" s="28">
        <v>797.19</v>
      </c>
      <c r="D26" s="28">
        <v>690.38</v>
      </c>
      <c r="E26" s="28">
        <v>205.81</v>
      </c>
      <c r="F26" s="28">
        <v>758.12</v>
      </c>
      <c r="G26" s="28">
        <v>1068.14</v>
      </c>
      <c r="H26" s="28">
        <v>184.97</v>
      </c>
      <c r="I26" s="28">
        <v>805.01</v>
      </c>
      <c r="J26" s="28">
        <v>708.62</v>
      </c>
      <c r="K26" s="28">
        <v>914.43</v>
      </c>
      <c r="L26" s="28">
        <v>849.3</v>
      </c>
      <c r="M26" s="28">
        <v>474.15</v>
      </c>
      <c r="N26" s="28">
        <v>242.28</v>
      </c>
      <c r="O26" s="28">
        <f t="shared" si="5"/>
        <v>8784.770000000002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721.22</v>
      </c>
      <c r="M27" s="28">
        <v>408.22</v>
      </c>
      <c r="N27" s="28">
        <v>213.89</v>
      </c>
      <c r="O27" s="28">
        <f t="shared" si="5"/>
        <v>7557.800000000001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-43744.8</v>
      </c>
      <c r="C31" s="28">
        <f aca="true" t="shared" si="7" ref="C31:O31">+C32+C34+C47+C48+C49+C54-C55</f>
        <v>-43766.8</v>
      </c>
      <c r="D31" s="28">
        <f t="shared" si="7"/>
        <v>-26281.2</v>
      </c>
      <c r="E31" s="28">
        <f t="shared" si="7"/>
        <v>-4963.2</v>
      </c>
      <c r="F31" s="28">
        <f t="shared" si="7"/>
        <v>-23394.8</v>
      </c>
      <c r="G31" s="28">
        <f t="shared" si="7"/>
        <v>-54287.2</v>
      </c>
      <c r="H31" s="28">
        <f t="shared" si="7"/>
        <v>-7189.6</v>
      </c>
      <c r="I31" s="28">
        <f t="shared" si="7"/>
        <v>-55514.8</v>
      </c>
      <c r="J31" s="28">
        <f t="shared" si="7"/>
        <v>-34826</v>
      </c>
      <c r="K31" s="28">
        <f t="shared" si="7"/>
        <v>-15206.4</v>
      </c>
      <c r="L31" s="28">
        <f t="shared" si="7"/>
        <v>-14440.8</v>
      </c>
      <c r="M31" s="28">
        <f t="shared" si="7"/>
        <v>-23896.4</v>
      </c>
      <c r="N31" s="28">
        <f t="shared" si="7"/>
        <v>-15536.4</v>
      </c>
      <c r="O31" s="28">
        <f t="shared" si="7"/>
        <v>-363048.4000000001</v>
      </c>
    </row>
    <row r="32" spans="1:15" ht="18.75" customHeight="1">
      <c r="A32" s="26" t="s">
        <v>38</v>
      </c>
      <c r="B32" s="29">
        <f>+B33</f>
        <v>-43744.8</v>
      </c>
      <c r="C32" s="29">
        <f>+C33</f>
        <v>-43766.8</v>
      </c>
      <c r="D32" s="29">
        <f aca="true" t="shared" si="8" ref="D32:O32">+D33</f>
        <v>-26281.2</v>
      </c>
      <c r="E32" s="29">
        <f t="shared" si="8"/>
        <v>-4963.2</v>
      </c>
      <c r="F32" s="29">
        <f t="shared" si="8"/>
        <v>-23394.8</v>
      </c>
      <c r="G32" s="29">
        <f t="shared" si="8"/>
        <v>-54287.2</v>
      </c>
      <c r="H32" s="29">
        <f t="shared" si="8"/>
        <v>-7189.6</v>
      </c>
      <c r="I32" s="29">
        <f t="shared" si="8"/>
        <v>-55514.8</v>
      </c>
      <c r="J32" s="29">
        <f t="shared" si="8"/>
        <v>-34826</v>
      </c>
      <c r="K32" s="29">
        <f t="shared" si="8"/>
        <v>-15206.4</v>
      </c>
      <c r="L32" s="29">
        <f t="shared" si="8"/>
        <v>-14440.8</v>
      </c>
      <c r="M32" s="29">
        <f t="shared" si="8"/>
        <v>-23896.4</v>
      </c>
      <c r="N32" s="29">
        <f t="shared" si="8"/>
        <v>-15536.4</v>
      </c>
      <c r="O32" s="29">
        <f t="shared" si="8"/>
        <v>-363048.4000000001</v>
      </c>
    </row>
    <row r="33" spans="1:26" ht="18.75" customHeight="1">
      <c r="A33" s="27" t="s">
        <v>39</v>
      </c>
      <c r="B33" s="16">
        <f>ROUND((-B9)*$G$3,2)</f>
        <v>-43744.8</v>
      </c>
      <c r="C33" s="16">
        <f aca="true" t="shared" si="9" ref="C33:N33">ROUND((-C9)*$G$3,2)</f>
        <v>-43766.8</v>
      </c>
      <c r="D33" s="16">
        <f t="shared" si="9"/>
        <v>-26281.2</v>
      </c>
      <c r="E33" s="16">
        <f t="shared" si="9"/>
        <v>-4963.2</v>
      </c>
      <c r="F33" s="16">
        <f t="shared" si="9"/>
        <v>-23394.8</v>
      </c>
      <c r="G33" s="16">
        <f t="shared" si="9"/>
        <v>-54287.2</v>
      </c>
      <c r="H33" s="16">
        <f t="shared" si="9"/>
        <v>-7189.6</v>
      </c>
      <c r="I33" s="16">
        <f t="shared" si="9"/>
        <v>-55514.8</v>
      </c>
      <c r="J33" s="16">
        <f t="shared" si="9"/>
        <v>-34826</v>
      </c>
      <c r="K33" s="16">
        <f t="shared" si="9"/>
        <v>-15206.4</v>
      </c>
      <c r="L33" s="16">
        <f t="shared" si="9"/>
        <v>-14440.8</v>
      </c>
      <c r="M33" s="16">
        <f t="shared" si="9"/>
        <v>-23896.4</v>
      </c>
      <c r="N33" s="16">
        <f t="shared" si="9"/>
        <v>-15536.4</v>
      </c>
      <c r="O33" s="30">
        <f aca="true" t="shared" si="10" ref="O33:O55">SUM(B33:N33)</f>
        <v>-363048.4000000001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1457400.7400000005</v>
      </c>
      <c r="C53" s="34">
        <f aca="true" t="shared" si="13" ref="C53:N53">+C20+C31</f>
        <v>1038395.7300000002</v>
      </c>
      <c r="D53" s="34">
        <f t="shared" si="13"/>
        <v>920562.8700000001</v>
      </c>
      <c r="E53" s="34">
        <f t="shared" si="13"/>
        <v>275098.07999999996</v>
      </c>
      <c r="F53" s="34">
        <f t="shared" si="13"/>
        <v>1008258.02</v>
      </c>
      <c r="G53" s="34">
        <f t="shared" si="13"/>
        <v>1402895.74</v>
      </c>
      <c r="H53" s="34">
        <f t="shared" si="13"/>
        <v>248140.27</v>
      </c>
      <c r="I53" s="34">
        <f t="shared" si="13"/>
        <v>1053221.4</v>
      </c>
      <c r="J53" s="34">
        <f t="shared" si="13"/>
        <v>932717.32</v>
      </c>
      <c r="K53" s="34">
        <f t="shared" si="13"/>
        <v>1239346.98</v>
      </c>
      <c r="L53" s="34">
        <f t="shared" si="13"/>
        <v>1152032.8299999998</v>
      </c>
      <c r="M53" s="34">
        <f t="shared" si="13"/>
        <v>633551.2400000001</v>
      </c>
      <c r="N53" s="34">
        <f t="shared" si="13"/>
        <v>323050.2200000001</v>
      </c>
      <c r="O53" s="34">
        <f>SUM(B53:N53)</f>
        <v>11684671.440000003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1457400.74</v>
      </c>
      <c r="C59" s="42">
        <f t="shared" si="14"/>
        <v>1038395.72</v>
      </c>
      <c r="D59" s="42">
        <f t="shared" si="14"/>
        <v>920562.87</v>
      </c>
      <c r="E59" s="42">
        <f t="shared" si="14"/>
        <v>275098.09</v>
      </c>
      <c r="F59" s="42">
        <f t="shared" si="14"/>
        <v>1008258.02</v>
      </c>
      <c r="G59" s="42">
        <f t="shared" si="14"/>
        <v>1402895.74</v>
      </c>
      <c r="H59" s="42">
        <f t="shared" si="14"/>
        <v>248140.27</v>
      </c>
      <c r="I59" s="42">
        <f t="shared" si="14"/>
        <v>1053221.4</v>
      </c>
      <c r="J59" s="42">
        <f t="shared" si="14"/>
        <v>932717.32</v>
      </c>
      <c r="K59" s="42">
        <f t="shared" si="14"/>
        <v>1239346.99</v>
      </c>
      <c r="L59" s="42">
        <f t="shared" si="14"/>
        <v>1152032.83</v>
      </c>
      <c r="M59" s="42">
        <f t="shared" si="14"/>
        <v>633551.24</v>
      </c>
      <c r="N59" s="42">
        <f t="shared" si="14"/>
        <v>323050.23</v>
      </c>
      <c r="O59" s="34">
        <f t="shared" si="14"/>
        <v>11684671.46</v>
      </c>
      <c r="Q59"/>
    </row>
    <row r="60" spans="1:18" ht="18.75" customHeight="1">
      <c r="A60" s="26" t="s">
        <v>54</v>
      </c>
      <c r="B60" s="42">
        <v>1191652.07</v>
      </c>
      <c r="C60" s="42">
        <v>737000.24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1928652.31</v>
      </c>
      <c r="P60"/>
      <c r="Q60"/>
      <c r="R60" s="41"/>
    </row>
    <row r="61" spans="1:16" ht="18.75" customHeight="1">
      <c r="A61" s="26" t="s">
        <v>55</v>
      </c>
      <c r="B61" s="42">
        <v>265748.67</v>
      </c>
      <c r="C61" s="42">
        <v>301395.48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567144.1499999999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920562.87</v>
      </c>
      <c r="E62" s="43">
        <v>0</v>
      </c>
      <c r="F62" s="43">
        <v>0</v>
      </c>
      <c r="G62" s="43">
        <v>0</v>
      </c>
      <c r="H62" s="42">
        <v>248140.27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1168703.14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275098.09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275098.09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1008258.02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1008258.02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1402895.74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1402895.74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1053221.4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1053221.4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932717.32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932717.32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1239346.99</v>
      </c>
      <c r="L68" s="29">
        <v>1152032.83</v>
      </c>
      <c r="M68" s="43">
        <v>0</v>
      </c>
      <c r="N68" s="43">
        <v>0</v>
      </c>
      <c r="O68" s="34">
        <f t="shared" si="15"/>
        <v>2391379.8200000003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633551.24</v>
      </c>
      <c r="N69" s="43">
        <v>0</v>
      </c>
      <c r="O69" s="34">
        <f t="shared" si="15"/>
        <v>633551.24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323050.23</v>
      </c>
      <c r="O70" s="46">
        <f t="shared" si="15"/>
        <v>323050.23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2023-08-18T17:06:03Z</dcterms:modified>
  <cp:category/>
  <cp:version/>
  <cp:contentType/>
  <cp:contentStatus/>
</cp:coreProperties>
</file>