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<sst xmlns="http://schemas.openxmlformats.org/spreadsheetml/2006/main" count="88" uniqueCount="85">
  <si>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</si>
  <si>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</si>
  <si>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</si>
  <si>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</si>
  <si>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</si>
  <si>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</si>
  <si>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</si>
  <si>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</si>
  <si>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</si>
  <si>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</si>
  <si>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</si>
  <si>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</si>
  <si>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</si>
  <si>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</si>
  <si>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</si>
  <si>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</si>
  <si>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</si>
  <si>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</si>
  <si>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</si>
  <si>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</si>
  <si>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</si>
  <si>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</si>
  <si>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</si>
  <si>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</si>
  <si>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</si>
  <si>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</si>
  <si>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</si>
  <si>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</si>
  <si>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</si>
  <si>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</si>
  <si>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</si>
  <si>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</si>
  <si>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</si>
  <si>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</si>
  <si>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</si>
  <si>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</si>
  <si>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</si>
  <si>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</si>
  <si>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</si>
  <si>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</si>
  <si>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</si>
  <si>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</si>
  <si>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</si>
  <si>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</si>
  <si>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</si>
  <si>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</si>
  <si>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</si>
  <si>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</si>
  <si>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</si>
  <si>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</si>
  <si>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</si>
  <si>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</si>
  <si>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</si>
  <si>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</si>
  <si>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</si>
  <si>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</si>
  <si>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</si>
  <si>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</si>
  <si>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</si>
  <si>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</si>
  <si>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</si>
  <si>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</si>
  <si>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</si>
  <si>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</si>
  <si>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</si>
  <si>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</si>
  <si>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</si>
  <si>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</si>
  <si>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</si>
  <si>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</si>
  <si>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</si>
  <si>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</si>
  <si>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</si>
  <si>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</si>
  <si>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</si>
  <si>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</si>
  <si>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</si>
  <si>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</si>
  <si>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</si>
  <si>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</si>
  <si>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</si>
  <si>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</si>
  <si>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</si>
  <si>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</si>
  <si>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13/08/23 - VENCIMENTO 18/08/23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</si>
</sst>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133070</v>
      </c>
      <c r="C7" s="9">
        <f t="shared" si="0"/>
        <v>89251</v>
      </c>
      <c r="D7" s="9">
        <f t="shared" si="0"/>
        <v>92953</v>
      </c>
      <c r="E7" s="9">
        <f t="shared" si="0"/>
        <v>23035</v>
      </c>
      <c r="F7" s="9">
        <f t="shared" si="0"/>
        <v>73819</v>
      </c>
      <c r="G7" s="9">
        <f t="shared" si="0"/>
        <v>112857</v>
      </c>
      <c r="H7" s="9">
        <f t="shared" si="0"/>
        <v>14029</v>
      </c>
      <c r="I7" s="9">
        <f t="shared" si="0"/>
        <v>85296</v>
      </c>
      <c r="J7" s="9">
        <f t="shared" si="0"/>
        <v>71653</v>
      </c>
      <c r="K7" s="9">
        <f t="shared" si="0"/>
        <v>119184</v>
      </c>
      <c r="L7" s="9">
        <f t="shared" si="0"/>
        <v>90468</v>
      </c>
      <c r="M7" s="9">
        <f t="shared" si="0"/>
        <v>39580</v>
      </c>
      <c r="N7" s="9">
        <f t="shared" si="0"/>
        <v>22533</v>
      </c>
      <c r="O7" s="9">
        <f t="shared" si="0"/>
        <v>967728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6105</v>
      </c>
      <c r="C8" s="11">
        <f t="shared" si="1"/>
        <v>5463</v>
      </c>
      <c r="D8" s="11">
        <f t="shared" si="1"/>
        <v>3541</v>
      </c>
      <c r="E8" s="11">
        <f t="shared" si="1"/>
        <v>846</v>
      </c>
      <c r="F8" s="11">
        <f t="shared" si="1"/>
        <v>3118</v>
      </c>
      <c r="G8" s="11">
        <f t="shared" si="1"/>
        <v>6825</v>
      </c>
      <c r="H8" s="11">
        <f t="shared" si="1"/>
        <v>788</v>
      </c>
      <c r="I8" s="11">
        <f t="shared" si="1"/>
        <v>6354</v>
      </c>
      <c r="J8" s="11">
        <f t="shared" si="1"/>
        <v>3892</v>
      </c>
      <c r="K8" s="11">
        <f t="shared" si="1"/>
        <v>2460</v>
      </c>
      <c r="L8" s="11">
        <f t="shared" si="1"/>
        <v>1572</v>
      </c>
      <c r="M8" s="11">
        <f t="shared" si="1"/>
        <v>2201</v>
      </c>
      <c r="N8" s="11">
        <f t="shared" si="1"/>
        <v>1184</v>
      </c>
      <c r="O8" s="11">
        <f t="shared" si="1"/>
        <v>44349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6105</v>
      </c>
      <c r="C9" s="11">
        <v>5463</v>
      </c>
      <c r="D9" s="11">
        <v>3541</v>
      </c>
      <c r="E9" s="11">
        <v>846</v>
      </c>
      <c r="F9" s="11">
        <v>3118</v>
      </c>
      <c r="G9" s="11">
        <v>6825</v>
      </c>
      <c r="H9" s="11">
        <v>788</v>
      </c>
      <c r="I9" s="11">
        <v>6354</v>
      </c>
      <c r="J9" s="11">
        <v>3892</v>
      </c>
      <c r="K9" s="11">
        <v>2460</v>
      </c>
      <c r="L9" s="11">
        <v>1572</v>
      </c>
      <c r="M9" s="11">
        <v>2201</v>
      </c>
      <c r="N9" s="11">
        <v>1172</v>
      </c>
      <c r="O9" s="11">
        <f>SUM(B9:N9)</f>
        <v>44337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12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126965</v>
      </c>
      <c r="C11" s="13">
        <v>83788</v>
      </c>
      <c r="D11" s="13">
        <v>89412</v>
      </c>
      <c r="E11" s="13">
        <v>22189</v>
      </c>
      <c r="F11" s="13">
        <v>70701</v>
      </c>
      <c r="G11" s="13">
        <v>106032</v>
      </c>
      <c r="H11" s="13">
        <v>13241</v>
      </c>
      <c r="I11" s="13">
        <v>78942</v>
      </c>
      <c r="J11" s="13">
        <v>67761</v>
      </c>
      <c r="K11" s="13">
        <v>116724</v>
      </c>
      <c r="L11" s="13">
        <v>88896</v>
      </c>
      <c r="M11" s="13">
        <v>37379</v>
      </c>
      <c r="N11" s="13">
        <v>21349</v>
      </c>
      <c r="O11" s="11">
        <f>SUM(B11:N11)</f>
        <v>923379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10831</v>
      </c>
      <c r="C12" s="13">
        <v>9162</v>
      </c>
      <c r="D12" s="13">
        <v>8454</v>
      </c>
      <c r="E12" s="13">
        <v>2685</v>
      </c>
      <c r="F12" s="13">
        <v>7499</v>
      </c>
      <c r="G12" s="13">
        <v>12634</v>
      </c>
      <c r="H12" s="13">
        <v>1739</v>
      </c>
      <c r="I12" s="13">
        <v>9219</v>
      </c>
      <c r="J12" s="13">
        <v>6793</v>
      </c>
      <c r="K12" s="13">
        <v>8494</v>
      </c>
      <c r="L12" s="13">
        <v>6351</v>
      </c>
      <c r="M12" s="13">
        <v>2286</v>
      </c>
      <c r="N12" s="13">
        <v>1047</v>
      </c>
      <c r="O12" s="11">
        <f>SUM(B12:N12)</f>
        <v>87194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116134</v>
      </c>
      <c r="C13" s="15">
        <f t="shared" si="2"/>
        <v>74626</v>
      </c>
      <c r="D13" s="15">
        <f t="shared" si="2"/>
        <v>80958</v>
      </c>
      <c r="E13" s="15">
        <f t="shared" si="2"/>
        <v>19504</v>
      </c>
      <c r="F13" s="15">
        <f t="shared" si="2"/>
        <v>63202</v>
      </c>
      <c r="G13" s="15">
        <f t="shared" si="2"/>
        <v>93398</v>
      </c>
      <c r="H13" s="15">
        <f t="shared" si="2"/>
        <v>11502</v>
      </c>
      <c r="I13" s="15">
        <f t="shared" si="2"/>
        <v>69723</v>
      </c>
      <c r="J13" s="15">
        <f t="shared" si="2"/>
        <v>60968</v>
      </c>
      <c r="K13" s="15">
        <f t="shared" si="2"/>
        <v>108230</v>
      </c>
      <c r="L13" s="15">
        <f t="shared" si="2"/>
        <v>82545</v>
      </c>
      <c r="M13" s="15">
        <f t="shared" si="2"/>
        <v>35093</v>
      </c>
      <c r="N13" s="15">
        <f t="shared" si="2"/>
        <v>20302</v>
      </c>
      <c r="O13" s="11">
        <f>SUM(B13:N13)</f>
        <v>836185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1.20366463501422</v>
      </c>
      <c r="C18" s="19">
        <v>1.28967969897785</v>
      </c>
      <c r="D18" s="19">
        <v>1.39050648431382</v>
      </c>
      <c r="E18" s="19">
        <v>0.902219177933178</v>
      </c>
      <c r="F18" s="19">
        <v>1.339856989739255</v>
      </c>
      <c r="G18" s="19">
        <v>1.409110225300847</v>
      </c>
      <c r="H18" s="19">
        <v>1.691678303349768</v>
      </c>
      <c r="I18" s="19">
        <v>1.146053368586638</v>
      </c>
      <c r="J18" s="19">
        <v>1.444348049194582</v>
      </c>
      <c r="K18" s="19">
        <v>1.27243309622226</v>
      </c>
      <c r="L18" s="19">
        <v>1.339306314525932</v>
      </c>
      <c r="M18" s="19">
        <v>1.291230433086056</v>
      </c>
      <c r="N18" s="19">
        <v>1.059180338683057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556529.01</v>
      </c>
      <c r="C20" s="24">
        <f t="shared" si="3"/>
        <v>393290.74000000005</v>
      </c>
      <c r="D20" s="24">
        <f t="shared" si="3"/>
        <v>390971.21</v>
      </c>
      <c r="E20" s="24">
        <f t="shared" si="3"/>
        <v>110342.98000000001</v>
      </c>
      <c r="F20" s="24">
        <f t="shared" si="3"/>
        <v>349671.6099999999</v>
      </c>
      <c r="G20" s="24">
        <f t="shared" si="3"/>
        <v>470465.24</v>
      </c>
      <c r="H20" s="24">
        <f t="shared" si="3"/>
        <v>93356.72999999998</v>
      </c>
      <c r="I20" s="24">
        <f t="shared" si="3"/>
        <v>357137.73</v>
      </c>
      <c r="J20" s="24">
        <f t="shared" si="3"/>
        <v>355045.87</v>
      </c>
      <c r="K20" s="24">
        <f t="shared" si="3"/>
        <v>504532.11999999994</v>
      </c>
      <c r="L20" s="24">
        <f t="shared" si="3"/>
        <v>460397.72</v>
      </c>
      <c r="M20" s="24">
        <f t="shared" si="3"/>
        <v>235210.40000000002</v>
      </c>
      <c r="N20" s="24">
        <f t="shared" si="3"/>
        <v>97829.25999999998</v>
      </c>
      <c r="O20" s="24">
        <f>O21+O22+O23+O24+O25+O26+O27+O28+O29</f>
        <v>4374780.619999999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385503.79</v>
      </c>
      <c r="C21" s="28">
        <f aca="true" t="shared" si="4" ref="C21:N21">ROUND((C15+C16)*C7,2)</f>
        <v>267110.39</v>
      </c>
      <c r="D21" s="28">
        <f t="shared" si="4"/>
        <v>243973.74</v>
      </c>
      <c r="E21" s="28">
        <f t="shared" si="4"/>
        <v>103288.94</v>
      </c>
      <c r="F21" s="28">
        <f t="shared" si="4"/>
        <v>224579.54</v>
      </c>
      <c r="G21" s="28">
        <f t="shared" si="4"/>
        <v>282503.64</v>
      </c>
      <c r="H21" s="28">
        <f t="shared" si="4"/>
        <v>47148.66</v>
      </c>
      <c r="I21" s="28">
        <f t="shared" si="4"/>
        <v>253474.12</v>
      </c>
      <c r="J21" s="28">
        <f t="shared" si="4"/>
        <v>214170.82</v>
      </c>
      <c r="K21" s="28">
        <f t="shared" si="4"/>
        <v>336730.56</v>
      </c>
      <c r="L21" s="28">
        <f t="shared" si="4"/>
        <v>291035.56</v>
      </c>
      <c r="M21" s="28">
        <f t="shared" si="4"/>
        <v>146928.88</v>
      </c>
      <c r="N21" s="28">
        <f t="shared" si="4"/>
        <v>75555.4</v>
      </c>
      <c r="O21" s="28">
        <f aca="true" t="shared" si="5" ref="O21:O29">SUM(B21:N21)</f>
        <v>2872004.0399999996</v>
      </c>
    </row>
    <row r="22" spans="1:23" ht="18.75" customHeight="1">
      <c r="A22" s="26" t="s">
        <v>33</v>
      </c>
      <c r="B22" s="28">
        <f>IF(B18&lt;&gt;0,ROUND((B18-1)*B21,2),0)</f>
        <v>78513.49</v>
      </c>
      <c r="C22" s="28">
        <f aca="true" t="shared" si="6" ref="C22:N22">IF(C18&lt;&gt;0,ROUND((C18-1)*C21,2),0)</f>
        <v>77376.46</v>
      </c>
      <c r="D22" s="28">
        <f t="shared" si="6"/>
        <v>95273.33</v>
      </c>
      <c r="E22" s="28">
        <f t="shared" si="6"/>
        <v>-10099.68</v>
      </c>
      <c r="F22" s="28">
        <f t="shared" si="6"/>
        <v>76324.93</v>
      </c>
      <c r="G22" s="28">
        <f t="shared" si="6"/>
        <v>115575.13</v>
      </c>
      <c r="H22" s="28">
        <f t="shared" si="6"/>
        <v>32611.71</v>
      </c>
      <c r="I22" s="28">
        <f t="shared" si="6"/>
        <v>37020.75</v>
      </c>
      <c r="J22" s="28">
        <f t="shared" si="6"/>
        <v>95166.39</v>
      </c>
      <c r="K22" s="28">
        <f t="shared" si="6"/>
        <v>91736.55</v>
      </c>
      <c r="L22" s="28">
        <f t="shared" si="6"/>
        <v>98750.2</v>
      </c>
      <c r="M22" s="28">
        <f t="shared" si="6"/>
        <v>42790.16</v>
      </c>
      <c r="N22" s="28">
        <f t="shared" si="6"/>
        <v>4471.39</v>
      </c>
      <c r="O22" s="28">
        <f t="shared" si="5"/>
        <v>835510.81</v>
      </c>
      <c r="W22" s="51"/>
    </row>
    <row r="23" spans="1:15" ht="18.75" customHeight="1">
      <c r="A23" s="26" t="s">
        <v>34</v>
      </c>
      <c r="B23" s="28">
        <v>27723.12</v>
      </c>
      <c r="C23" s="28">
        <v>19810.38</v>
      </c>
      <c r="D23" s="28">
        <v>16651.4</v>
      </c>
      <c r="E23" s="28">
        <v>6232.84</v>
      </c>
      <c r="F23" s="28">
        <v>18559.05</v>
      </c>
      <c r="G23" s="28">
        <v>27479.07</v>
      </c>
      <c r="H23" s="28">
        <v>3096.85</v>
      </c>
      <c r="I23" s="28">
        <v>20772.32</v>
      </c>
      <c r="J23" s="28">
        <v>16209.11</v>
      </c>
      <c r="K23" s="28">
        <v>32036.44</v>
      </c>
      <c r="L23" s="28">
        <v>26895.97</v>
      </c>
      <c r="M23" s="28">
        <v>14167.1</v>
      </c>
      <c r="N23" s="28">
        <v>7207.23</v>
      </c>
      <c r="O23" s="28">
        <f t="shared" si="5"/>
        <v>236840.88000000003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1206.21</v>
      </c>
      <c r="C26" s="28">
        <v>896.19</v>
      </c>
      <c r="D26" s="28">
        <v>872.75</v>
      </c>
      <c r="E26" s="28">
        <v>247.49</v>
      </c>
      <c r="F26" s="28">
        <v>784.17</v>
      </c>
      <c r="G26" s="28">
        <v>1042.08</v>
      </c>
      <c r="H26" s="28">
        <v>205.81</v>
      </c>
      <c r="I26" s="28">
        <v>768.54</v>
      </c>
      <c r="J26" s="28">
        <v>797.19</v>
      </c>
      <c r="K26" s="28">
        <v>1128.06</v>
      </c>
      <c r="L26" s="28">
        <v>1018.64</v>
      </c>
      <c r="M26" s="28">
        <v>500.2</v>
      </c>
      <c r="N26" s="28">
        <v>218.82</v>
      </c>
      <c r="O26" s="28">
        <f t="shared" si="5"/>
        <v>9686.15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812.49</v>
      </c>
      <c r="L27" s="28">
        <v>721.22</v>
      </c>
      <c r="M27" s="28">
        <v>408.22</v>
      </c>
      <c r="N27" s="28">
        <v>213.89</v>
      </c>
      <c r="O27" s="28">
        <f t="shared" si="5"/>
        <v>7557.77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-26862</v>
      </c>
      <c r="C31" s="28">
        <f aca="true" t="shared" si="7" ref="C31:O31">+C32+C34+C47+C48+C49+C54-C55</f>
        <v>-24037.2</v>
      </c>
      <c r="D31" s="28">
        <f t="shared" si="7"/>
        <v>-15580.4</v>
      </c>
      <c r="E31" s="28">
        <f t="shared" si="7"/>
        <v>-3722.4</v>
      </c>
      <c r="F31" s="28">
        <f t="shared" si="7"/>
        <v>-13719.2</v>
      </c>
      <c r="G31" s="28">
        <f t="shared" si="7"/>
        <v>-30030</v>
      </c>
      <c r="H31" s="28">
        <f t="shared" si="7"/>
        <v>-3467.2</v>
      </c>
      <c r="I31" s="28">
        <f t="shared" si="7"/>
        <v>-27957.6</v>
      </c>
      <c r="J31" s="28">
        <f t="shared" si="7"/>
        <v>-17124.8</v>
      </c>
      <c r="K31" s="28">
        <f t="shared" si="7"/>
        <v>-415824</v>
      </c>
      <c r="L31" s="28">
        <f t="shared" si="7"/>
        <v>-375916.8</v>
      </c>
      <c r="M31" s="28">
        <f t="shared" si="7"/>
        <v>-9684.4</v>
      </c>
      <c r="N31" s="28">
        <f t="shared" si="7"/>
        <v>-5156.8</v>
      </c>
      <c r="O31" s="28">
        <f t="shared" si="7"/>
        <v>-969082.7999999999</v>
      </c>
    </row>
    <row r="32" spans="1:15" ht="18.75" customHeight="1">
      <c r="A32" s="26" t="s">
        <v>38</v>
      </c>
      <c r="B32" s="29">
        <f>+B33</f>
        <v>-26862</v>
      </c>
      <c r="C32" s="29">
        <f>+C33</f>
        <v>-24037.2</v>
      </c>
      <c r="D32" s="29">
        <f aca="true" t="shared" si="8" ref="D32:O32">+D33</f>
        <v>-15580.4</v>
      </c>
      <c r="E32" s="29">
        <f t="shared" si="8"/>
        <v>-3722.4</v>
      </c>
      <c r="F32" s="29">
        <f t="shared" si="8"/>
        <v>-13719.2</v>
      </c>
      <c r="G32" s="29">
        <f t="shared" si="8"/>
        <v>-30030</v>
      </c>
      <c r="H32" s="29">
        <f t="shared" si="8"/>
        <v>-3467.2</v>
      </c>
      <c r="I32" s="29">
        <f t="shared" si="8"/>
        <v>-27957.6</v>
      </c>
      <c r="J32" s="29">
        <f t="shared" si="8"/>
        <v>-17124.8</v>
      </c>
      <c r="K32" s="29">
        <f t="shared" si="8"/>
        <v>-10824</v>
      </c>
      <c r="L32" s="29">
        <f t="shared" si="8"/>
        <v>-6916.8</v>
      </c>
      <c r="M32" s="29">
        <f t="shared" si="8"/>
        <v>-9684.4</v>
      </c>
      <c r="N32" s="29">
        <f t="shared" si="8"/>
        <v>-5156.8</v>
      </c>
      <c r="O32" s="29">
        <f t="shared" si="8"/>
        <v>-195082.79999999993</v>
      </c>
    </row>
    <row r="33" spans="1:26" ht="18.75" customHeight="1">
      <c r="A33" s="27" t="s">
        <v>39</v>
      </c>
      <c r="B33" s="16">
        <f>ROUND((-B9)*$G$3,2)</f>
        <v>-26862</v>
      </c>
      <c r="C33" s="16">
        <f aca="true" t="shared" si="9" ref="C33:N33">ROUND((-C9)*$G$3,2)</f>
        <v>-24037.2</v>
      </c>
      <c r="D33" s="16">
        <f t="shared" si="9"/>
        <v>-15580.4</v>
      </c>
      <c r="E33" s="16">
        <f t="shared" si="9"/>
        <v>-3722.4</v>
      </c>
      <c r="F33" s="16">
        <f t="shared" si="9"/>
        <v>-13719.2</v>
      </c>
      <c r="G33" s="16">
        <f t="shared" si="9"/>
        <v>-30030</v>
      </c>
      <c r="H33" s="16">
        <f t="shared" si="9"/>
        <v>-3467.2</v>
      </c>
      <c r="I33" s="16">
        <f t="shared" si="9"/>
        <v>-27957.6</v>
      </c>
      <c r="J33" s="16">
        <f t="shared" si="9"/>
        <v>-17124.8</v>
      </c>
      <c r="K33" s="16">
        <f t="shared" si="9"/>
        <v>-10824</v>
      </c>
      <c r="L33" s="16">
        <f t="shared" si="9"/>
        <v>-6916.8</v>
      </c>
      <c r="M33" s="16">
        <f t="shared" si="9"/>
        <v>-9684.4</v>
      </c>
      <c r="N33" s="16">
        <f t="shared" si="9"/>
        <v>-5156.8</v>
      </c>
      <c r="O33" s="30">
        <f aca="true" t="shared" si="10" ref="O33:O55">SUM(B33:N33)</f>
        <v>-195082.79999999993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529667.01</v>
      </c>
      <c r="C53" s="34">
        <f aca="true" t="shared" si="13" ref="C53:N53">+C20+C31</f>
        <v>369253.54000000004</v>
      </c>
      <c r="D53" s="34">
        <f t="shared" si="13"/>
        <v>375390.81</v>
      </c>
      <c r="E53" s="34">
        <f t="shared" si="13"/>
        <v>106620.58000000002</v>
      </c>
      <c r="F53" s="34">
        <f t="shared" si="13"/>
        <v>335952.4099999999</v>
      </c>
      <c r="G53" s="34">
        <f t="shared" si="13"/>
        <v>440435.24</v>
      </c>
      <c r="H53" s="34">
        <f t="shared" si="13"/>
        <v>89889.52999999998</v>
      </c>
      <c r="I53" s="34">
        <f t="shared" si="13"/>
        <v>329180.13</v>
      </c>
      <c r="J53" s="34">
        <f t="shared" si="13"/>
        <v>337921.07</v>
      </c>
      <c r="K53" s="34">
        <f t="shared" si="13"/>
        <v>88708.11999999994</v>
      </c>
      <c r="L53" s="34">
        <f t="shared" si="13"/>
        <v>84480.91999999998</v>
      </c>
      <c r="M53" s="34">
        <f t="shared" si="13"/>
        <v>225526.00000000003</v>
      </c>
      <c r="N53" s="34">
        <f t="shared" si="13"/>
        <v>92672.45999999998</v>
      </c>
      <c r="O53" s="34">
        <f>SUM(B53:N53)</f>
        <v>3405697.8199999994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529667.01</v>
      </c>
      <c r="C59" s="42">
        <f t="shared" si="14"/>
        <v>369253.54</v>
      </c>
      <c r="D59" s="42">
        <f t="shared" si="14"/>
        <v>375390.8</v>
      </c>
      <c r="E59" s="42">
        <f t="shared" si="14"/>
        <v>106620.58</v>
      </c>
      <c r="F59" s="42">
        <f t="shared" si="14"/>
        <v>335952.41</v>
      </c>
      <c r="G59" s="42">
        <f t="shared" si="14"/>
        <v>440435.24</v>
      </c>
      <c r="H59" s="42">
        <f t="shared" si="14"/>
        <v>89889.53</v>
      </c>
      <c r="I59" s="42">
        <f t="shared" si="14"/>
        <v>329180.13</v>
      </c>
      <c r="J59" s="42">
        <f t="shared" si="14"/>
        <v>337921.06</v>
      </c>
      <c r="K59" s="42">
        <f t="shared" si="14"/>
        <v>88708.11</v>
      </c>
      <c r="L59" s="42">
        <f t="shared" si="14"/>
        <v>84480.92</v>
      </c>
      <c r="M59" s="42">
        <f t="shared" si="14"/>
        <v>225525.99</v>
      </c>
      <c r="N59" s="42">
        <f t="shared" si="14"/>
        <v>92672.47</v>
      </c>
      <c r="O59" s="34">
        <f t="shared" si="14"/>
        <v>3405697.7899999996</v>
      </c>
      <c r="Q59"/>
    </row>
    <row r="60" spans="1:18" ht="18.75" customHeight="1">
      <c r="A60" s="26" t="s">
        <v>54</v>
      </c>
      <c r="B60" s="42">
        <v>440187.75</v>
      </c>
      <c r="C60" s="42">
        <v>266593.29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706781.04</v>
      </c>
      <c r="P60"/>
      <c r="Q60"/>
      <c r="R60" s="41"/>
    </row>
    <row r="61" spans="1:16" ht="18.75" customHeight="1">
      <c r="A61" s="26" t="s">
        <v>55</v>
      </c>
      <c r="B61" s="42">
        <v>89479.26</v>
      </c>
      <c r="C61" s="42">
        <v>102660.25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192139.51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375390.8</v>
      </c>
      <c r="E62" s="43">
        <v>0</v>
      </c>
      <c r="F62" s="43">
        <v>0</v>
      </c>
      <c r="G62" s="43">
        <v>0</v>
      </c>
      <c r="H62" s="42">
        <v>89889.53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465280.32999999996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106620.58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106620.58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335952.41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335952.41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440435.24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440435.24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329180.13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329180.13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337921.06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337921.06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88708.11</v>
      </c>
      <c r="L68" s="29">
        <v>84480.92</v>
      </c>
      <c r="M68" s="43">
        <v>0</v>
      </c>
      <c r="N68" s="43">
        <v>0</v>
      </c>
      <c r="O68" s="34">
        <f t="shared" si="15"/>
        <v>173189.03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225525.99</v>
      </c>
      <c r="N69" s="43">
        <v>0</v>
      </c>
      <c r="O69" s="34">
        <f t="shared" si="15"/>
        <v>225525.99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92672.47</v>
      </c>
      <c r="O70" s="46">
        <f t="shared" si="15"/>
        <v>92672.47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2023-08-17T21:00:11Z</dcterms:modified>
  <cp:category/>
  <cp:version/>
  <cp:contentType/>
  <cp:contentStatus/>
</cp:coreProperties>
</file>