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<sst xmlns="http://schemas.openxmlformats.org/spreadsheetml/2006/main" count="88" uniqueCount="85">
  <si>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</si>
  <si>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</si>
  <si>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</si>
  <si>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</si>
  <si>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</si>
  <si>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</si>
  <si>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</si>
  <si>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</si>
  <si>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</si>
  <si>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</si>
  <si>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</si>
  <si>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</si>
  <si>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</si>
  <si>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</si>
  <si>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</si>
  <si>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</si>
  <si>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</si>
  <si>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</si>
  <si>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</si>
  <si>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</si>
  <si>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</si>
  <si>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</si>
  <si>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</si>
  <si>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</si>
  <si>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</si>
  <si>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</si>
  <si>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</si>
  <si>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</si>
  <si>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</si>
  <si>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</si>
  <si>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</si>
  <si>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</si>
  <si>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</si>
  <si>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</si>
  <si>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</si>
  <si>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</si>
  <si>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</si>
  <si>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</si>
  <si>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</si>
  <si>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</si>
  <si>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</si>
  <si>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</si>
  <si>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</si>
  <si>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</si>
  <si>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</si>
  <si>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</si>
  <si>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</si>
  <si>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</si>
  <si>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</si>
  <si>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</si>
  <si>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</si>
  <si>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</si>
  <si>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</si>
  <si>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</si>
  <si>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</si>
  <si>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</si>
  <si>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</si>
  <si>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</si>
  <si>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</si>
  <si>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</si>
  <si>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</si>
  <si>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</si>
  <si>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</si>
  <si>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</si>
  <si>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</si>
  <si>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</si>
  <si>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</si>
  <si>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</si>
  <si>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</si>
  <si>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</si>
  <si>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</si>
  <si>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</si>
  <si>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</si>
  <si>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</si>
  <si>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</si>
  <si>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</si>
  <si>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</si>
  <si>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</si>
  <si>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</si>
  <si>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</si>
  <si>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</si>
  <si>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</si>
  <si>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</si>
  <si>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</si>
  <si>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10/08/23 - VENCIMENTO 17/08/23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</si>
</sst>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406733</v>
      </c>
      <c r="C7" s="9">
        <f t="shared" si="0"/>
        <v>246370</v>
      </c>
      <c r="D7" s="9">
        <f t="shared" si="0"/>
        <v>255094</v>
      </c>
      <c r="E7" s="9">
        <f t="shared" si="0"/>
        <v>73821</v>
      </c>
      <c r="F7" s="9">
        <f t="shared" si="0"/>
        <v>247908</v>
      </c>
      <c r="G7" s="9">
        <f t="shared" si="0"/>
        <v>389206</v>
      </c>
      <c r="H7" s="9">
        <f t="shared" si="0"/>
        <v>43682</v>
      </c>
      <c r="I7" s="9">
        <f t="shared" si="0"/>
        <v>308342</v>
      </c>
      <c r="J7" s="9">
        <f t="shared" si="0"/>
        <v>225962</v>
      </c>
      <c r="K7" s="9">
        <f t="shared" si="0"/>
        <v>356120</v>
      </c>
      <c r="L7" s="9">
        <f t="shared" si="0"/>
        <v>267083</v>
      </c>
      <c r="M7" s="9">
        <f t="shared" si="0"/>
        <v>137419</v>
      </c>
      <c r="N7" s="9">
        <f t="shared" si="0"/>
        <v>90951</v>
      </c>
      <c r="O7" s="9">
        <f t="shared" si="0"/>
        <v>3048691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9978</v>
      </c>
      <c r="C8" s="11">
        <f t="shared" si="1"/>
        <v>8736</v>
      </c>
      <c r="D8" s="11">
        <f t="shared" si="1"/>
        <v>5783</v>
      </c>
      <c r="E8" s="11">
        <f t="shared" si="1"/>
        <v>1730</v>
      </c>
      <c r="F8" s="11">
        <f t="shared" si="1"/>
        <v>5662</v>
      </c>
      <c r="G8" s="11">
        <f t="shared" si="1"/>
        <v>12723</v>
      </c>
      <c r="H8" s="11">
        <f t="shared" si="1"/>
        <v>1479</v>
      </c>
      <c r="I8" s="11">
        <f t="shared" si="1"/>
        <v>13287</v>
      </c>
      <c r="J8" s="11">
        <f t="shared" si="1"/>
        <v>7949</v>
      </c>
      <c r="K8" s="11">
        <f t="shared" si="1"/>
        <v>3745</v>
      </c>
      <c r="L8" s="11">
        <f t="shared" si="1"/>
        <v>3428</v>
      </c>
      <c r="M8" s="11">
        <f t="shared" si="1"/>
        <v>5505</v>
      </c>
      <c r="N8" s="11">
        <f t="shared" si="1"/>
        <v>3739</v>
      </c>
      <c r="O8" s="11">
        <f t="shared" si="1"/>
        <v>83744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9978</v>
      </c>
      <c r="C9" s="11">
        <v>8736</v>
      </c>
      <c r="D9" s="11">
        <v>5783</v>
      </c>
      <c r="E9" s="11">
        <v>1730</v>
      </c>
      <c r="F9" s="11">
        <v>5662</v>
      </c>
      <c r="G9" s="11">
        <v>12723</v>
      </c>
      <c r="H9" s="11">
        <v>1479</v>
      </c>
      <c r="I9" s="11">
        <v>13287</v>
      </c>
      <c r="J9" s="11">
        <v>7949</v>
      </c>
      <c r="K9" s="11">
        <v>3744</v>
      </c>
      <c r="L9" s="11">
        <v>3428</v>
      </c>
      <c r="M9" s="11">
        <v>5505</v>
      </c>
      <c r="N9" s="11">
        <v>3720</v>
      </c>
      <c r="O9" s="11">
        <f>SUM(B9:N9)</f>
        <v>83724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19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396755</v>
      </c>
      <c r="C11" s="13">
        <v>237634</v>
      </c>
      <c r="D11" s="13">
        <v>249311</v>
      </c>
      <c r="E11" s="13">
        <v>72091</v>
      </c>
      <c r="F11" s="13">
        <v>242246</v>
      </c>
      <c r="G11" s="13">
        <v>376483</v>
      </c>
      <c r="H11" s="13">
        <v>42203</v>
      </c>
      <c r="I11" s="13">
        <v>295055</v>
      </c>
      <c r="J11" s="13">
        <v>218013</v>
      </c>
      <c r="K11" s="13">
        <v>352375</v>
      </c>
      <c r="L11" s="13">
        <v>263655</v>
      </c>
      <c r="M11" s="13">
        <v>131914</v>
      </c>
      <c r="N11" s="13">
        <v>87212</v>
      </c>
      <c r="O11" s="11">
        <f>SUM(B11:N11)</f>
        <v>2964947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28889</v>
      </c>
      <c r="C12" s="13">
        <v>21126</v>
      </c>
      <c r="D12" s="13">
        <v>18794</v>
      </c>
      <c r="E12" s="13">
        <v>7630</v>
      </c>
      <c r="F12" s="13">
        <v>21783</v>
      </c>
      <c r="G12" s="13">
        <v>36331</v>
      </c>
      <c r="H12" s="13">
        <v>4242</v>
      </c>
      <c r="I12" s="13">
        <v>28656</v>
      </c>
      <c r="J12" s="13">
        <v>19103</v>
      </c>
      <c r="K12" s="13">
        <v>23444</v>
      </c>
      <c r="L12" s="13">
        <v>17663</v>
      </c>
      <c r="M12" s="13">
        <v>6713</v>
      </c>
      <c r="N12" s="13">
        <v>3869</v>
      </c>
      <c r="O12" s="11">
        <f>SUM(B12:N12)</f>
        <v>238243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367866</v>
      </c>
      <c r="C13" s="15">
        <f t="shared" si="2"/>
        <v>216508</v>
      </c>
      <c r="D13" s="15">
        <f t="shared" si="2"/>
        <v>230517</v>
      </c>
      <c r="E13" s="15">
        <f t="shared" si="2"/>
        <v>64461</v>
      </c>
      <c r="F13" s="15">
        <f t="shared" si="2"/>
        <v>220463</v>
      </c>
      <c r="G13" s="15">
        <f t="shared" si="2"/>
        <v>340152</v>
      </c>
      <c r="H13" s="15">
        <f t="shared" si="2"/>
        <v>37961</v>
      </c>
      <c r="I13" s="15">
        <f t="shared" si="2"/>
        <v>266399</v>
      </c>
      <c r="J13" s="15">
        <f t="shared" si="2"/>
        <v>198910</v>
      </c>
      <c r="K13" s="15">
        <f t="shared" si="2"/>
        <v>328931</v>
      </c>
      <c r="L13" s="15">
        <f t="shared" si="2"/>
        <v>245992</v>
      </c>
      <c r="M13" s="15">
        <f t="shared" si="2"/>
        <v>125201</v>
      </c>
      <c r="N13" s="15">
        <f t="shared" si="2"/>
        <v>83343</v>
      </c>
      <c r="O13" s="11">
        <f>SUM(B13:N13)</f>
        <v>2726704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1.158888001698061</v>
      </c>
      <c r="C18" s="19">
        <v>1.336102363424322</v>
      </c>
      <c r="D18" s="19">
        <v>1.301426538187402</v>
      </c>
      <c r="E18" s="19">
        <v>0.816420510599705</v>
      </c>
      <c r="F18" s="19">
        <v>1.286188953445321</v>
      </c>
      <c r="G18" s="19">
        <v>1.379019071836482</v>
      </c>
      <c r="H18" s="19">
        <v>1.60079926281308</v>
      </c>
      <c r="I18" s="19">
        <v>1.116014477574956</v>
      </c>
      <c r="J18" s="19">
        <v>1.302579831129531</v>
      </c>
      <c r="K18" s="19">
        <v>1.174022590068517</v>
      </c>
      <c r="L18" s="19">
        <v>1.21915000435598</v>
      </c>
      <c r="M18" s="19">
        <v>1.175439720542553</v>
      </c>
      <c r="N18" s="19">
        <v>1.020291980720675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1500212.28</v>
      </c>
      <c r="C20" s="24">
        <f t="shared" si="3"/>
        <v>1059641.7100000002</v>
      </c>
      <c r="D20" s="24">
        <f t="shared" si="3"/>
        <v>937763.24</v>
      </c>
      <c r="E20" s="24">
        <f t="shared" si="3"/>
        <v>293903.11999999994</v>
      </c>
      <c r="F20" s="24">
        <f t="shared" si="3"/>
        <v>1043499.43</v>
      </c>
      <c r="G20" s="24">
        <f t="shared" si="3"/>
        <v>1455732.47</v>
      </c>
      <c r="H20" s="24">
        <f t="shared" si="3"/>
        <v>251535.7</v>
      </c>
      <c r="I20" s="24">
        <f t="shared" si="3"/>
        <v>1116658.65</v>
      </c>
      <c r="J20" s="24">
        <f t="shared" si="3"/>
        <v>946458.08</v>
      </c>
      <c r="K20" s="24">
        <f t="shared" si="3"/>
        <v>1286755.81</v>
      </c>
      <c r="L20" s="24">
        <f t="shared" si="3"/>
        <v>1147992.44</v>
      </c>
      <c r="M20" s="24">
        <f t="shared" si="3"/>
        <v>658066.6200000001</v>
      </c>
      <c r="N20" s="24">
        <f t="shared" si="3"/>
        <v>338238.76000000007</v>
      </c>
      <c r="O20" s="24">
        <f>O21+O22+O23+O24+O25+O26+O27+O28+O29</f>
        <v>12036458.31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1178305.5</v>
      </c>
      <c r="C21" s="28">
        <f aca="true" t="shared" si="4" ref="C21:N21">ROUND((C15+C16)*C7,2)</f>
        <v>737336.14</v>
      </c>
      <c r="D21" s="28">
        <f t="shared" si="4"/>
        <v>669545.22</v>
      </c>
      <c r="E21" s="28">
        <f t="shared" si="4"/>
        <v>331013.36</v>
      </c>
      <c r="F21" s="28">
        <f t="shared" si="4"/>
        <v>754210.51</v>
      </c>
      <c r="G21" s="28">
        <f t="shared" si="4"/>
        <v>974260.46</v>
      </c>
      <c r="H21" s="28">
        <f t="shared" si="4"/>
        <v>146806.47</v>
      </c>
      <c r="I21" s="28">
        <f t="shared" si="4"/>
        <v>916299.92</v>
      </c>
      <c r="J21" s="28">
        <f t="shared" si="4"/>
        <v>675400.42</v>
      </c>
      <c r="K21" s="28">
        <f t="shared" si="4"/>
        <v>1006145.84</v>
      </c>
      <c r="L21" s="28">
        <f t="shared" si="4"/>
        <v>859206.01</v>
      </c>
      <c r="M21" s="28">
        <f t="shared" si="4"/>
        <v>510126.81</v>
      </c>
      <c r="N21" s="28">
        <f t="shared" si="4"/>
        <v>304967.8</v>
      </c>
      <c r="O21" s="28">
        <f aca="true" t="shared" si="5" ref="O21:O29">SUM(B21:N21)</f>
        <v>9063624.46</v>
      </c>
    </row>
    <row r="22" spans="1:23" ht="18.75" customHeight="1">
      <c r="A22" s="26" t="s">
        <v>33</v>
      </c>
      <c r="B22" s="28">
        <f>IF(B18&lt;&gt;0,ROUND((B18-1)*B21,2),0)</f>
        <v>187218.61</v>
      </c>
      <c r="C22" s="28">
        <f aca="true" t="shared" si="6" ref="C22:N22">IF(C18&lt;&gt;0,ROUND((C18-1)*C21,2),0)</f>
        <v>247820.42</v>
      </c>
      <c r="D22" s="28">
        <f t="shared" si="6"/>
        <v>201818.7</v>
      </c>
      <c r="E22" s="28">
        <f t="shared" si="6"/>
        <v>-60767.26</v>
      </c>
      <c r="F22" s="28">
        <f t="shared" si="6"/>
        <v>215846.72</v>
      </c>
      <c r="G22" s="28">
        <f t="shared" si="6"/>
        <v>369263.3</v>
      </c>
      <c r="H22" s="28">
        <f t="shared" si="6"/>
        <v>88201.22</v>
      </c>
      <c r="I22" s="28">
        <f t="shared" si="6"/>
        <v>106304.06</v>
      </c>
      <c r="J22" s="28">
        <f t="shared" si="6"/>
        <v>204362.55</v>
      </c>
      <c r="K22" s="28">
        <f t="shared" si="6"/>
        <v>175092.11</v>
      </c>
      <c r="L22" s="28">
        <f t="shared" si="6"/>
        <v>188295</v>
      </c>
      <c r="M22" s="28">
        <f t="shared" si="6"/>
        <v>89496.5</v>
      </c>
      <c r="N22" s="28">
        <f t="shared" si="6"/>
        <v>6188.4</v>
      </c>
      <c r="O22" s="28">
        <f t="shared" si="5"/>
        <v>2019140.33</v>
      </c>
      <c r="W22" s="51"/>
    </row>
    <row r="23" spans="1:15" ht="18.75" customHeight="1">
      <c r="A23" s="26" t="s">
        <v>34</v>
      </c>
      <c r="B23" s="28">
        <v>70019.4</v>
      </c>
      <c r="C23" s="28">
        <v>45606.27</v>
      </c>
      <c r="D23" s="28">
        <v>31516.76</v>
      </c>
      <c r="E23" s="28">
        <v>12767.4</v>
      </c>
      <c r="F23" s="28">
        <v>43252.35</v>
      </c>
      <c r="G23" s="28">
        <v>67275.25</v>
      </c>
      <c r="H23" s="28">
        <v>6051.95</v>
      </c>
      <c r="I23" s="28">
        <v>48142.45</v>
      </c>
      <c r="J23" s="28">
        <v>37299.76</v>
      </c>
      <c r="K23" s="28">
        <v>61676.87</v>
      </c>
      <c r="L23" s="28">
        <v>56957.81</v>
      </c>
      <c r="M23" s="28">
        <v>27145.1</v>
      </c>
      <c r="N23" s="28">
        <v>16458.64</v>
      </c>
      <c r="O23" s="28">
        <f t="shared" si="5"/>
        <v>524170.01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781.56</v>
      </c>
      <c r="D26" s="28">
        <v>682.57</v>
      </c>
      <c r="E26" s="28">
        <v>216.23</v>
      </c>
      <c r="F26" s="28">
        <v>765.93</v>
      </c>
      <c r="G26" s="28">
        <v>1068.14</v>
      </c>
      <c r="H26" s="28">
        <v>182.36</v>
      </c>
      <c r="I26" s="28">
        <v>810.22</v>
      </c>
      <c r="J26" s="28">
        <v>692.99</v>
      </c>
      <c r="K26" s="28">
        <v>940.48</v>
      </c>
      <c r="L26" s="28">
        <v>836.27</v>
      </c>
      <c r="M26" s="28">
        <v>474.15</v>
      </c>
      <c r="N26" s="28">
        <v>247.5</v>
      </c>
      <c r="O26" s="28">
        <f t="shared" si="5"/>
        <v>8784.77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812.49</v>
      </c>
      <c r="L27" s="28">
        <v>721.22</v>
      </c>
      <c r="M27" s="28">
        <v>408.22</v>
      </c>
      <c r="N27" s="28">
        <v>213.89</v>
      </c>
      <c r="O27" s="28">
        <f t="shared" si="5"/>
        <v>7557.77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-44299.2</v>
      </c>
      <c r="C31" s="28">
        <f aca="true" t="shared" si="7" ref="C31:O31">+C32+C34+C47+C48+C49+C54-C55</f>
        <v>-38438.4</v>
      </c>
      <c r="D31" s="28">
        <f t="shared" si="7"/>
        <v>-25445.2</v>
      </c>
      <c r="E31" s="28">
        <f t="shared" si="7"/>
        <v>-7612</v>
      </c>
      <c r="F31" s="28">
        <f t="shared" si="7"/>
        <v>-24912.8</v>
      </c>
      <c r="G31" s="28">
        <f t="shared" si="7"/>
        <v>-55981.2</v>
      </c>
      <c r="H31" s="28">
        <f t="shared" si="7"/>
        <v>-6507.6</v>
      </c>
      <c r="I31" s="28">
        <f t="shared" si="7"/>
        <v>-62779.200000000004</v>
      </c>
      <c r="J31" s="28">
        <f t="shared" si="7"/>
        <v>-34975.6</v>
      </c>
      <c r="K31" s="28">
        <f t="shared" si="7"/>
        <v>-16473.6</v>
      </c>
      <c r="L31" s="28">
        <f t="shared" si="7"/>
        <v>-15083.2</v>
      </c>
      <c r="M31" s="28">
        <f t="shared" si="7"/>
        <v>-24222</v>
      </c>
      <c r="N31" s="28">
        <f t="shared" si="7"/>
        <v>-16368</v>
      </c>
      <c r="O31" s="28">
        <f t="shared" si="7"/>
        <v>-373097.9999999999</v>
      </c>
    </row>
    <row r="32" spans="1:15" ht="18.75" customHeight="1">
      <c r="A32" s="26" t="s">
        <v>38</v>
      </c>
      <c r="B32" s="29">
        <f>+B33</f>
        <v>-43903.2</v>
      </c>
      <c r="C32" s="29">
        <f>+C33</f>
        <v>-38438.4</v>
      </c>
      <c r="D32" s="29">
        <f aca="true" t="shared" si="8" ref="D32:O32">+D33</f>
        <v>-25445.2</v>
      </c>
      <c r="E32" s="29">
        <f t="shared" si="8"/>
        <v>-7612</v>
      </c>
      <c r="F32" s="29">
        <f t="shared" si="8"/>
        <v>-24912.8</v>
      </c>
      <c r="G32" s="29">
        <f t="shared" si="8"/>
        <v>-55981.2</v>
      </c>
      <c r="H32" s="29">
        <f t="shared" si="8"/>
        <v>-6507.6</v>
      </c>
      <c r="I32" s="29">
        <f t="shared" si="8"/>
        <v>-58462.8</v>
      </c>
      <c r="J32" s="29">
        <f t="shared" si="8"/>
        <v>-34975.6</v>
      </c>
      <c r="K32" s="29">
        <f t="shared" si="8"/>
        <v>-16473.6</v>
      </c>
      <c r="L32" s="29">
        <f t="shared" si="8"/>
        <v>-15083.2</v>
      </c>
      <c r="M32" s="29">
        <f t="shared" si="8"/>
        <v>-24222</v>
      </c>
      <c r="N32" s="29">
        <f t="shared" si="8"/>
        <v>-16368</v>
      </c>
      <c r="O32" s="29">
        <f t="shared" si="8"/>
        <v>-368385.6</v>
      </c>
    </row>
    <row r="33" spans="1:26" ht="18.75" customHeight="1">
      <c r="A33" s="27" t="s">
        <v>39</v>
      </c>
      <c r="B33" s="16">
        <f>ROUND((-B9)*$G$3,2)</f>
        <v>-43903.2</v>
      </c>
      <c r="C33" s="16">
        <f aca="true" t="shared" si="9" ref="C33:N33">ROUND((-C9)*$G$3,2)</f>
        <v>-38438.4</v>
      </c>
      <c r="D33" s="16">
        <f t="shared" si="9"/>
        <v>-25445.2</v>
      </c>
      <c r="E33" s="16">
        <f t="shared" si="9"/>
        <v>-7612</v>
      </c>
      <c r="F33" s="16">
        <f t="shared" si="9"/>
        <v>-24912.8</v>
      </c>
      <c r="G33" s="16">
        <f t="shared" si="9"/>
        <v>-55981.2</v>
      </c>
      <c r="H33" s="16">
        <f t="shared" si="9"/>
        <v>-6507.6</v>
      </c>
      <c r="I33" s="16">
        <f t="shared" si="9"/>
        <v>-58462.8</v>
      </c>
      <c r="J33" s="16">
        <f t="shared" si="9"/>
        <v>-34975.6</v>
      </c>
      <c r="K33" s="16">
        <f t="shared" si="9"/>
        <v>-16473.6</v>
      </c>
      <c r="L33" s="16">
        <f t="shared" si="9"/>
        <v>-15083.2</v>
      </c>
      <c r="M33" s="16">
        <f t="shared" si="9"/>
        <v>-24222</v>
      </c>
      <c r="N33" s="16">
        <f t="shared" si="9"/>
        <v>-16368</v>
      </c>
      <c r="O33" s="30">
        <f aca="true" t="shared" si="10" ref="O33:O55">SUM(B33:N33)</f>
        <v>-368385.6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-396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-4316.4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-4712.399999999907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-396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-4316.4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-4712.4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1455913.08</v>
      </c>
      <c r="C53" s="34">
        <f aca="true" t="shared" si="13" ref="C53:N53">+C20+C31</f>
        <v>1021203.3100000002</v>
      </c>
      <c r="D53" s="34">
        <f t="shared" si="13"/>
        <v>912318.04</v>
      </c>
      <c r="E53" s="34">
        <f t="shared" si="13"/>
        <v>286291.11999999994</v>
      </c>
      <c r="F53" s="34">
        <f t="shared" si="13"/>
        <v>1018586.63</v>
      </c>
      <c r="G53" s="34">
        <f t="shared" si="13"/>
        <v>1399751.27</v>
      </c>
      <c r="H53" s="34">
        <f t="shared" si="13"/>
        <v>245028.1</v>
      </c>
      <c r="I53" s="34">
        <f t="shared" si="13"/>
        <v>1053879.45</v>
      </c>
      <c r="J53" s="34">
        <f t="shared" si="13"/>
        <v>911482.48</v>
      </c>
      <c r="K53" s="34">
        <f t="shared" si="13"/>
        <v>1270282.21</v>
      </c>
      <c r="L53" s="34">
        <f t="shared" si="13"/>
        <v>1132909.24</v>
      </c>
      <c r="M53" s="34">
        <f t="shared" si="13"/>
        <v>633844.6200000001</v>
      </c>
      <c r="N53" s="34">
        <f t="shared" si="13"/>
        <v>321870.76000000007</v>
      </c>
      <c r="O53" s="34">
        <f>SUM(B53:N53)</f>
        <v>11663360.31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1455913.08</v>
      </c>
      <c r="C59" s="42">
        <f t="shared" si="14"/>
        <v>1021203.31</v>
      </c>
      <c r="D59" s="42">
        <f t="shared" si="14"/>
        <v>912318.04</v>
      </c>
      <c r="E59" s="42">
        <f t="shared" si="14"/>
        <v>286291.12</v>
      </c>
      <c r="F59" s="42">
        <f t="shared" si="14"/>
        <v>1018586.63</v>
      </c>
      <c r="G59" s="42">
        <f t="shared" si="14"/>
        <v>1399751.27</v>
      </c>
      <c r="H59" s="42">
        <f t="shared" si="14"/>
        <v>245028.1</v>
      </c>
      <c r="I59" s="42">
        <f t="shared" si="14"/>
        <v>1053879.45</v>
      </c>
      <c r="J59" s="42">
        <f t="shared" si="14"/>
        <v>911482.47</v>
      </c>
      <c r="K59" s="42">
        <f t="shared" si="14"/>
        <v>1270282.2</v>
      </c>
      <c r="L59" s="42">
        <f t="shared" si="14"/>
        <v>1132909.24</v>
      </c>
      <c r="M59" s="42">
        <f t="shared" si="14"/>
        <v>633844.63</v>
      </c>
      <c r="N59" s="42">
        <f t="shared" si="14"/>
        <v>321870.76</v>
      </c>
      <c r="O59" s="34">
        <f t="shared" si="14"/>
        <v>11663360.3</v>
      </c>
      <c r="Q59"/>
    </row>
    <row r="60" spans="1:18" ht="18.75" customHeight="1">
      <c r="A60" s="26" t="s">
        <v>54</v>
      </c>
      <c r="B60" s="42">
        <v>1190447.07</v>
      </c>
      <c r="C60" s="42">
        <v>724913.97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1915361.04</v>
      </c>
      <c r="P60"/>
      <c r="Q60"/>
      <c r="R60" s="41"/>
    </row>
    <row r="61" spans="1:16" ht="18.75" customHeight="1">
      <c r="A61" s="26" t="s">
        <v>55</v>
      </c>
      <c r="B61" s="42">
        <v>265466.01</v>
      </c>
      <c r="C61" s="42">
        <v>296289.34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561755.3500000001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912318.04</v>
      </c>
      <c r="E62" s="43">
        <v>0</v>
      </c>
      <c r="F62" s="43">
        <v>0</v>
      </c>
      <c r="G62" s="43">
        <v>0</v>
      </c>
      <c r="H62" s="42">
        <v>245028.1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1157346.1400000001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286291.12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286291.12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1018586.63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1018586.63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1399751.27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1399751.27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1053879.45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1053879.45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911482.47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911482.47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1270282.2</v>
      </c>
      <c r="L68" s="29">
        <v>1132909.24</v>
      </c>
      <c r="M68" s="43">
        <v>0</v>
      </c>
      <c r="N68" s="43">
        <v>0</v>
      </c>
      <c r="O68" s="34">
        <f t="shared" si="15"/>
        <v>2403191.44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633844.63</v>
      </c>
      <c r="N69" s="43">
        <v>0</v>
      </c>
      <c r="O69" s="34">
        <f t="shared" si="15"/>
        <v>633844.63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321870.76</v>
      </c>
      <c r="O70" s="46">
        <f t="shared" si="15"/>
        <v>321870.76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2023-08-17T17:17:08Z</dcterms:modified>
  <cp:category/>
  <cp:version/>
  <cp:contentType/>
  <cp:contentStatus/>
</cp:coreProperties>
</file>