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<sst xmlns="http://schemas.openxmlformats.org/spreadsheetml/2006/main" count="88" uniqueCount="85">
  <si>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</si>
  <si>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</si>
  <si>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</si>
  <si>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</si>
  <si>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</si>
  <si>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</si>
  <si>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</si>
  <si>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</si>
  <si>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</si>
  <si>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</si>
  <si>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</si>
  <si>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</si>
  <si>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</si>
  <si>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</si>
  <si>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</si>
  <si>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</si>
  <si>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</si>
  <si>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</si>
  <si>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</si>
  <si>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</si>
  <si>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</si>
  <si>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</si>
  <si>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</si>
  <si>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</si>
  <si>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</si>
  <si>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</si>
  <si>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</si>
  <si>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</si>
  <si>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</si>
  <si>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</si>
  <si>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</si>
  <si>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</si>
  <si>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</si>
  <si>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</si>
  <si>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</si>
  <si>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</si>
  <si>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</si>
  <si>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</si>
  <si>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</si>
  <si>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</si>
  <si>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</si>
  <si>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</si>
  <si>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</si>
  <si>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</si>
  <si>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</si>
  <si>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</si>
  <si>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</si>
  <si>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</si>
  <si>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</si>
  <si>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</si>
  <si>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</si>
  <si>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</si>
  <si>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</si>
  <si>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</si>
  <si>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</si>
  <si>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</si>
  <si>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</si>
  <si>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</si>
  <si>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</si>
  <si>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</si>
  <si>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</si>
  <si>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</si>
  <si>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</si>
  <si>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</si>
  <si>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</si>
  <si>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</si>
  <si>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</si>
  <si>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</si>
  <si>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</si>
  <si>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</si>
  <si>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</si>
  <si>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</si>
  <si>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</si>
  <si>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</si>
  <si>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</si>
  <si>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</si>
  <si>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</si>
  <si>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</si>
  <si>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</si>
  <si>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</si>
  <si>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</si>
  <si>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</si>
  <si>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</si>
  <si>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</si>
  <si>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07/08/23 - VENCIMENTO 14/08/23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</si>
</sst>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391638</v>
      </c>
      <c r="C7" s="9">
        <f t="shared" si="0"/>
        <v>234093</v>
      </c>
      <c r="D7" s="9">
        <f t="shared" si="0"/>
        <v>247716</v>
      </c>
      <c r="E7" s="9">
        <f t="shared" si="0"/>
        <v>48961</v>
      </c>
      <c r="F7" s="9">
        <f t="shared" si="0"/>
        <v>238367</v>
      </c>
      <c r="G7" s="9">
        <f t="shared" si="0"/>
        <v>374758</v>
      </c>
      <c r="H7" s="9">
        <f t="shared" si="0"/>
        <v>43468</v>
      </c>
      <c r="I7" s="9">
        <f t="shared" si="0"/>
        <v>251010</v>
      </c>
      <c r="J7" s="9">
        <f t="shared" si="0"/>
        <v>215745</v>
      </c>
      <c r="K7" s="9">
        <f t="shared" si="0"/>
        <v>344929</v>
      </c>
      <c r="L7" s="9">
        <f t="shared" si="0"/>
        <v>257648</v>
      </c>
      <c r="M7" s="9">
        <f t="shared" si="0"/>
        <v>133931</v>
      </c>
      <c r="N7" s="9">
        <f t="shared" si="0"/>
        <v>86775</v>
      </c>
      <c r="O7" s="9">
        <f t="shared" si="0"/>
        <v>2869039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11162</v>
      </c>
      <c r="C8" s="11">
        <f t="shared" si="1"/>
        <v>9583</v>
      </c>
      <c r="D8" s="11">
        <f t="shared" si="1"/>
        <v>6884</v>
      </c>
      <c r="E8" s="11">
        <f t="shared" si="1"/>
        <v>1433</v>
      </c>
      <c r="F8" s="11">
        <f t="shared" si="1"/>
        <v>6794</v>
      </c>
      <c r="G8" s="11">
        <f t="shared" si="1"/>
        <v>14089</v>
      </c>
      <c r="H8" s="11">
        <f t="shared" si="1"/>
        <v>1724</v>
      </c>
      <c r="I8" s="11">
        <f t="shared" si="1"/>
        <v>12699</v>
      </c>
      <c r="J8" s="11">
        <f t="shared" si="1"/>
        <v>8868</v>
      </c>
      <c r="K8" s="11">
        <f t="shared" si="1"/>
        <v>4445</v>
      </c>
      <c r="L8" s="11">
        <f t="shared" si="1"/>
        <v>4178</v>
      </c>
      <c r="M8" s="11">
        <f t="shared" si="1"/>
        <v>5746</v>
      </c>
      <c r="N8" s="11">
        <f t="shared" si="1"/>
        <v>3923</v>
      </c>
      <c r="O8" s="11">
        <f t="shared" si="1"/>
        <v>91528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11162</v>
      </c>
      <c r="C9" s="11">
        <v>9583</v>
      </c>
      <c r="D9" s="11">
        <v>6884</v>
      </c>
      <c r="E9" s="11">
        <v>1433</v>
      </c>
      <c r="F9" s="11">
        <v>6794</v>
      </c>
      <c r="G9" s="11">
        <v>14089</v>
      </c>
      <c r="H9" s="11">
        <v>1724</v>
      </c>
      <c r="I9" s="11">
        <v>12699</v>
      </c>
      <c r="J9" s="11">
        <v>8868</v>
      </c>
      <c r="K9" s="11">
        <v>4444</v>
      </c>
      <c r="L9" s="11">
        <v>4178</v>
      </c>
      <c r="M9" s="11">
        <v>5746</v>
      </c>
      <c r="N9" s="11">
        <v>3901</v>
      </c>
      <c r="O9" s="11">
        <f>SUM(B9:N9)</f>
        <v>91505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22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380476</v>
      </c>
      <c r="C11" s="13">
        <v>224510</v>
      </c>
      <c r="D11" s="13">
        <v>240832</v>
      </c>
      <c r="E11" s="13">
        <v>47528</v>
      </c>
      <c r="F11" s="13">
        <v>231573</v>
      </c>
      <c r="G11" s="13">
        <v>360669</v>
      </c>
      <c r="H11" s="13">
        <v>41744</v>
      </c>
      <c r="I11" s="13">
        <v>238311</v>
      </c>
      <c r="J11" s="13">
        <v>206877</v>
      </c>
      <c r="K11" s="13">
        <v>340484</v>
      </c>
      <c r="L11" s="13">
        <v>253470</v>
      </c>
      <c r="M11" s="13">
        <v>128185</v>
      </c>
      <c r="N11" s="13">
        <v>82852</v>
      </c>
      <c r="O11" s="11">
        <f>SUM(B11:N11)</f>
        <v>2777511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29643</v>
      </c>
      <c r="C12" s="13">
        <v>21388</v>
      </c>
      <c r="D12" s="13">
        <v>20093</v>
      </c>
      <c r="E12" s="13">
        <v>5314</v>
      </c>
      <c r="F12" s="13">
        <v>22772</v>
      </c>
      <c r="G12" s="13">
        <v>38036</v>
      </c>
      <c r="H12" s="13">
        <v>4703</v>
      </c>
      <c r="I12" s="13">
        <v>25091</v>
      </c>
      <c r="J12" s="13">
        <v>19159</v>
      </c>
      <c r="K12" s="13">
        <v>24987</v>
      </c>
      <c r="L12" s="13">
        <v>18697</v>
      </c>
      <c r="M12" s="13">
        <v>7017</v>
      </c>
      <c r="N12" s="13">
        <v>3916</v>
      </c>
      <c r="O12" s="11">
        <f>SUM(B12:N12)</f>
        <v>240816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350833</v>
      </c>
      <c r="C13" s="15">
        <f t="shared" si="2"/>
        <v>203122</v>
      </c>
      <c r="D13" s="15">
        <f t="shared" si="2"/>
        <v>220739</v>
      </c>
      <c r="E13" s="15">
        <f t="shared" si="2"/>
        <v>42214</v>
      </c>
      <c r="F13" s="15">
        <f t="shared" si="2"/>
        <v>208801</v>
      </c>
      <c r="G13" s="15">
        <f t="shared" si="2"/>
        <v>322633</v>
      </c>
      <c r="H13" s="15">
        <f t="shared" si="2"/>
        <v>37041</v>
      </c>
      <c r="I13" s="15">
        <f t="shared" si="2"/>
        <v>213220</v>
      </c>
      <c r="J13" s="15">
        <f t="shared" si="2"/>
        <v>187718</v>
      </c>
      <c r="K13" s="15">
        <f t="shared" si="2"/>
        <v>315497</v>
      </c>
      <c r="L13" s="15">
        <f t="shared" si="2"/>
        <v>234773</v>
      </c>
      <c r="M13" s="15">
        <f t="shared" si="2"/>
        <v>121168</v>
      </c>
      <c r="N13" s="15">
        <f t="shared" si="2"/>
        <v>78936</v>
      </c>
      <c r="O13" s="11">
        <f>SUM(B13:N13)</f>
        <v>2536695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1.192445821884045</v>
      </c>
      <c r="C18" s="19">
        <v>1.411144411618721</v>
      </c>
      <c r="D18" s="19">
        <v>1.323237402613791</v>
      </c>
      <c r="E18" s="19">
        <v>1.101670580123003</v>
      </c>
      <c r="F18" s="19">
        <v>1.325445766256534</v>
      </c>
      <c r="G18" s="19">
        <v>1.423240739719097</v>
      </c>
      <c r="H18" s="19">
        <v>1.624038750643672</v>
      </c>
      <c r="I18" s="19">
        <v>1.314560792532757</v>
      </c>
      <c r="J18" s="19">
        <v>1.345023696769169</v>
      </c>
      <c r="K18" s="19">
        <v>1.188468458867392</v>
      </c>
      <c r="L18" s="19">
        <v>1.266507892428458</v>
      </c>
      <c r="M18" s="19">
        <v>1.204338638555004</v>
      </c>
      <c r="N18" s="19">
        <v>1.06436745191553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1486795.9900000002</v>
      </c>
      <c r="C20" s="24">
        <f t="shared" si="3"/>
        <v>1063316.57</v>
      </c>
      <c r="D20" s="24">
        <f t="shared" si="3"/>
        <v>926048.8</v>
      </c>
      <c r="E20" s="24">
        <f t="shared" si="3"/>
        <v>264928.44</v>
      </c>
      <c r="F20" s="24">
        <f t="shared" si="3"/>
        <v>1033866.1500000001</v>
      </c>
      <c r="G20" s="24">
        <f t="shared" si="3"/>
        <v>1447426.8499999999</v>
      </c>
      <c r="H20" s="24">
        <f t="shared" si="3"/>
        <v>254099.51</v>
      </c>
      <c r="I20" s="24">
        <f t="shared" si="3"/>
        <v>1074126.28</v>
      </c>
      <c r="J20" s="24">
        <f t="shared" si="3"/>
        <v>933621.72</v>
      </c>
      <c r="K20" s="24">
        <f t="shared" si="3"/>
        <v>1261477.15</v>
      </c>
      <c r="L20" s="24">
        <f t="shared" si="3"/>
        <v>1149975.7</v>
      </c>
      <c r="M20" s="24">
        <f t="shared" si="3"/>
        <v>657398.22</v>
      </c>
      <c r="N20" s="24">
        <f t="shared" si="3"/>
        <v>336900.98000000004</v>
      </c>
      <c r="O20" s="24">
        <f>O21+O22+O23+O24+O25+O26+O27+O28+O29</f>
        <v>11889982.360000001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1134575.29</v>
      </c>
      <c r="C21" s="28">
        <f aca="true" t="shared" si="4" ref="C21:N21">ROUND((C15+C16)*C7,2)</f>
        <v>700593.53</v>
      </c>
      <c r="D21" s="28">
        <f t="shared" si="4"/>
        <v>650180.19</v>
      </c>
      <c r="E21" s="28">
        <f t="shared" si="4"/>
        <v>219541.12</v>
      </c>
      <c r="F21" s="28">
        <f t="shared" si="4"/>
        <v>725183.92</v>
      </c>
      <c r="G21" s="28">
        <f t="shared" si="4"/>
        <v>938094.23</v>
      </c>
      <c r="H21" s="28">
        <f t="shared" si="4"/>
        <v>146087.25</v>
      </c>
      <c r="I21" s="28">
        <f t="shared" si="4"/>
        <v>745926.42</v>
      </c>
      <c r="J21" s="28">
        <f t="shared" si="4"/>
        <v>644861.81</v>
      </c>
      <c r="K21" s="28">
        <f t="shared" si="4"/>
        <v>974527.9</v>
      </c>
      <c r="L21" s="28">
        <f t="shared" si="4"/>
        <v>828853.62</v>
      </c>
      <c r="M21" s="28">
        <f t="shared" si="4"/>
        <v>497178.66</v>
      </c>
      <c r="N21" s="28">
        <f t="shared" si="4"/>
        <v>290965.25</v>
      </c>
      <c r="O21" s="28">
        <f aca="true" t="shared" si="5" ref="O21:O29">SUM(B21:N21)</f>
        <v>8496569.190000001</v>
      </c>
    </row>
    <row r="22" spans="1:23" ht="18.75" customHeight="1">
      <c r="A22" s="26" t="s">
        <v>33</v>
      </c>
      <c r="B22" s="28">
        <f>IF(B18&lt;&gt;0,ROUND((B18-1)*B21,2),0)</f>
        <v>218344.27</v>
      </c>
      <c r="C22" s="28">
        <f aca="true" t="shared" si="6" ref="C22:N22">IF(C18&lt;&gt;0,ROUND((C18-1)*C21,2),0)</f>
        <v>288045.11</v>
      </c>
      <c r="D22" s="28">
        <f t="shared" si="6"/>
        <v>210162.56</v>
      </c>
      <c r="E22" s="28">
        <f t="shared" si="6"/>
        <v>22320.87</v>
      </c>
      <c r="F22" s="28">
        <f t="shared" si="6"/>
        <v>236008.04</v>
      </c>
      <c r="G22" s="28">
        <f t="shared" si="6"/>
        <v>397039.7</v>
      </c>
      <c r="H22" s="28">
        <f t="shared" si="6"/>
        <v>91164.1</v>
      </c>
      <c r="I22" s="28">
        <f t="shared" si="6"/>
        <v>234639.21</v>
      </c>
      <c r="J22" s="28">
        <f t="shared" si="6"/>
        <v>222492.61</v>
      </c>
      <c r="K22" s="28">
        <f t="shared" si="6"/>
        <v>183667.77</v>
      </c>
      <c r="L22" s="28">
        <f t="shared" si="6"/>
        <v>220896.03</v>
      </c>
      <c r="M22" s="28">
        <f t="shared" si="6"/>
        <v>101592.81</v>
      </c>
      <c r="N22" s="28">
        <f t="shared" si="6"/>
        <v>18728.69</v>
      </c>
      <c r="O22" s="28">
        <f t="shared" si="5"/>
        <v>2445101.77</v>
      </c>
      <c r="W22" s="51"/>
    </row>
    <row r="23" spans="1:15" ht="18.75" customHeight="1">
      <c r="A23" s="26" t="s">
        <v>34</v>
      </c>
      <c r="B23" s="28">
        <v>69207.66</v>
      </c>
      <c r="C23" s="28">
        <v>45788.63</v>
      </c>
      <c r="D23" s="28">
        <v>30826.1</v>
      </c>
      <c r="E23" s="28">
        <v>12197.67</v>
      </c>
      <c r="F23" s="28">
        <v>42484.34</v>
      </c>
      <c r="G23" s="28">
        <v>67356.8</v>
      </c>
      <c r="H23" s="28">
        <v>6366.88</v>
      </c>
      <c r="I23" s="28">
        <v>47671.88</v>
      </c>
      <c r="J23" s="28">
        <v>36874.56</v>
      </c>
      <c r="K23" s="28">
        <v>59450.91</v>
      </c>
      <c r="L23" s="28">
        <v>56684.58</v>
      </c>
      <c r="M23" s="28">
        <v>27323.33</v>
      </c>
      <c r="N23" s="28">
        <v>16577.92</v>
      </c>
      <c r="O23" s="28">
        <f t="shared" si="5"/>
        <v>518811.26000000007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791.98</v>
      </c>
      <c r="D26" s="28">
        <v>679.96</v>
      </c>
      <c r="E26" s="28">
        <v>195.39</v>
      </c>
      <c r="F26" s="28">
        <v>765.93</v>
      </c>
      <c r="G26" s="28">
        <v>1070.74</v>
      </c>
      <c r="H26" s="28">
        <v>187.58</v>
      </c>
      <c r="I26" s="28">
        <v>786.77</v>
      </c>
      <c r="J26" s="28">
        <v>690.38</v>
      </c>
      <c r="K26" s="28">
        <v>930.06</v>
      </c>
      <c r="L26" s="28">
        <v>844.09</v>
      </c>
      <c r="M26" s="28">
        <v>479.36</v>
      </c>
      <c r="N26" s="28">
        <v>252.7</v>
      </c>
      <c r="O26" s="28">
        <f t="shared" si="5"/>
        <v>8761.310000000001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812.49</v>
      </c>
      <c r="L27" s="28">
        <v>721.25</v>
      </c>
      <c r="M27" s="28">
        <v>408.22</v>
      </c>
      <c r="N27" s="28">
        <v>213.89</v>
      </c>
      <c r="O27" s="28">
        <f t="shared" si="5"/>
        <v>7557.860000000001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-49112.8</v>
      </c>
      <c r="C31" s="28">
        <f aca="true" t="shared" si="7" ref="C31:O31">+C32+C34+C47+C48+C49+C54-C55</f>
        <v>-42165.2</v>
      </c>
      <c r="D31" s="28">
        <f t="shared" si="7"/>
        <v>-30289.6</v>
      </c>
      <c r="E31" s="28">
        <f t="shared" si="7"/>
        <v>-6305.2</v>
      </c>
      <c r="F31" s="28">
        <f t="shared" si="7"/>
        <v>-29893.6</v>
      </c>
      <c r="G31" s="28">
        <f t="shared" si="7"/>
        <v>-61991.6</v>
      </c>
      <c r="H31" s="28">
        <f t="shared" si="7"/>
        <v>-7585.6</v>
      </c>
      <c r="I31" s="28">
        <f t="shared" si="7"/>
        <v>-55875.6</v>
      </c>
      <c r="J31" s="28">
        <f t="shared" si="7"/>
        <v>-39019.2</v>
      </c>
      <c r="K31" s="28">
        <f t="shared" si="7"/>
        <v>-19553.6</v>
      </c>
      <c r="L31" s="28">
        <f t="shared" si="7"/>
        <v>-18383.2</v>
      </c>
      <c r="M31" s="28">
        <f t="shared" si="7"/>
        <v>-25282.4</v>
      </c>
      <c r="N31" s="28">
        <f t="shared" si="7"/>
        <v>-17164.4</v>
      </c>
      <c r="O31" s="28">
        <f t="shared" si="7"/>
        <v>-402622.00000000006</v>
      </c>
    </row>
    <row r="32" spans="1:15" ht="18.75" customHeight="1">
      <c r="A32" s="26" t="s">
        <v>38</v>
      </c>
      <c r="B32" s="29">
        <f>+B33</f>
        <v>-49112.8</v>
      </c>
      <c r="C32" s="29">
        <f>+C33</f>
        <v>-42165.2</v>
      </c>
      <c r="D32" s="29">
        <f aca="true" t="shared" si="8" ref="D32:O32">+D33</f>
        <v>-30289.6</v>
      </c>
      <c r="E32" s="29">
        <f t="shared" si="8"/>
        <v>-6305.2</v>
      </c>
      <c r="F32" s="29">
        <f t="shared" si="8"/>
        <v>-29893.6</v>
      </c>
      <c r="G32" s="29">
        <f t="shared" si="8"/>
        <v>-61991.6</v>
      </c>
      <c r="H32" s="29">
        <f t="shared" si="8"/>
        <v>-7585.6</v>
      </c>
      <c r="I32" s="29">
        <f t="shared" si="8"/>
        <v>-55875.6</v>
      </c>
      <c r="J32" s="29">
        <f t="shared" si="8"/>
        <v>-39019.2</v>
      </c>
      <c r="K32" s="29">
        <f t="shared" si="8"/>
        <v>-19553.6</v>
      </c>
      <c r="L32" s="29">
        <f t="shared" si="8"/>
        <v>-18383.2</v>
      </c>
      <c r="M32" s="29">
        <f t="shared" si="8"/>
        <v>-25282.4</v>
      </c>
      <c r="N32" s="29">
        <f t="shared" si="8"/>
        <v>-17164.4</v>
      </c>
      <c r="O32" s="29">
        <f t="shared" si="8"/>
        <v>-402622.00000000006</v>
      </c>
    </row>
    <row r="33" spans="1:26" ht="18.75" customHeight="1">
      <c r="A33" s="27" t="s">
        <v>39</v>
      </c>
      <c r="B33" s="16">
        <f>ROUND((-B9)*$G$3,2)</f>
        <v>-49112.8</v>
      </c>
      <c r="C33" s="16">
        <f aca="true" t="shared" si="9" ref="C33:N33">ROUND((-C9)*$G$3,2)</f>
        <v>-42165.2</v>
      </c>
      <c r="D33" s="16">
        <f t="shared" si="9"/>
        <v>-30289.6</v>
      </c>
      <c r="E33" s="16">
        <f t="shared" si="9"/>
        <v>-6305.2</v>
      </c>
      <c r="F33" s="16">
        <f t="shared" si="9"/>
        <v>-29893.6</v>
      </c>
      <c r="G33" s="16">
        <f t="shared" si="9"/>
        <v>-61991.6</v>
      </c>
      <c r="H33" s="16">
        <f t="shared" si="9"/>
        <v>-7585.6</v>
      </c>
      <c r="I33" s="16">
        <f t="shared" si="9"/>
        <v>-55875.6</v>
      </c>
      <c r="J33" s="16">
        <f t="shared" si="9"/>
        <v>-39019.2</v>
      </c>
      <c r="K33" s="16">
        <f t="shared" si="9"/>
        <v>-19553.6</v>
      </c>
      <c r="L33" s="16">
        <f t="shared" si="9"/>
        <v>-18383.2</v>
      </c>
      <c r="M33" s="16">
        <f t="shared" si="9"/>
        <v>-25282.4</v>
      </c>
      <c r="N33" s="16">
        <f t="shared" si="9"/>
        <v>-17164.4</v>
      </c>
      <c r="O33" s="30">
        <f aca="true" t="shared" si="10" ref="O33:O55">SUM(B33:N33)</f>
        <v>-402622.00000000006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1437683.1900000002</v>
      </c>
      <c r="C53" s="34">
        <f aca="true" t="shared" si="13" ref="C53:N53">+C20+C31</f>
        <v>1021151.3700000001</v>
      </c>
      <c r="D53" s="34">
        <f t="shared" si="13"/>
        <v>895759.2000000001</v>
      </c>
      <c r="E53" s="34">
        <f t="shared" si="13"/>
        <v>258623.24</v>
      </c>
      <c r="F53" s="34">
        <f t="shared" si="13"/>
        <v>1003972.5500000002</v>
      </c>
      <c r="G53" s="34">
        <f t="shared" si="13"/>
        <v>1385435.2499999998</v>
      </c>
      <c r="H53" s="34">
        <f t="shared" si="13"/>
        <v>246513.91</v>
      </c>
      <c r="I53" s="34">
        <f t="shared" si="13"/>
        <v>1018250.68</v>
      </c>
      <c r="J53" s="34">
        <f t="shared" si="13"/>
        <v>894602.52</v>
      </c>
      <c r="K53" s="34">
        <f t="shared" si="13"/>
        <v>1241923.5499999998</v>
      </c>
      <c r="L53" s="34">
        <f t="shared" si="13"/>
        <v>1131592.5</v>
      </c>
      <c r="M53" s="34">
        <f t="shared" si="13"/>
        <v>632115.82</v>
      </c>
      <c r="N53" s="34">
        <f t="shared" si="13"/>
        <v>319736.58</v>
      </c>
      <c r="O53" s="34">
        <f>SUM(B53:N53)</f>
        <v>11487360.360000001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1437683.1900000002</v>
      </c>
      <c r="C59" s="42">
        <f t="shared" si="14"/>
        <v>1021151.3699999999</v>
      </c>
      <c r="D59" s="42">
        <f t="shared" si="14"/>
        <v>895759.19</v>
      </c>
      <c r="E59" s="42">
        <f t="shared" si="14"/>
        <v>258623.25</v>
      </c>
      <c r="F59" s="42">
        <f t="shared" si="14"/>
        <v>1003972.55</v>
      </c>
      <c r="G59" s="42">
        <f t="shared" si="14"/>
        <v>1385435.24</v>
      </c>
      <c r="H59" s="42">
        <f t="shared" si="14"/>
        <v>246513.92</v>
      </c>
      <c r="I59" s="42">
        <f t="shared" si="14"/>
        <v>1018250.68</v>
      </c>
      <c r="J59" s="42">
        <f t="shared" si="14"/>
        <v>894602.51</v>
      </c>
      <c r="K59" s="42">
        <f t="shared" si="14"/>
        <v>1241923.55</v>
      </c>
      <c r="L59" s="42">
        <f t="shared" si="14"/>
        <v>1131592.49</v>
      </c>
      <c r="M59" s="42">
        <f t="shared" si="14"/>
        <v>632115.82</v>
      </c>
      <c r="N59" s="42">
        <f t="shared" si="14"/>
        <v>319736.58</v>
      </c>
      <c r="O59" s="34">
        <f t="shared" si="14"/>
        <v>11487360.34</v>
      </c>
      <c r="Q59"/>
    </row>
    <row r="60" spans="1:18" ht="18.75" customHeight="1">
      <c r="A60" s="26" t="s">
        <v>54</v>
      </c>
      <c r="B60" s="42">
        <v>1175680.86</v>
      </c>
      <c r="C60" s="42">
        <v>724877.46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1900558.32</v>
      </c>
      <c r="P60"/>
      <c r="Q60"/>
      <c r="R60" s="41"/>
    </row>
    <row r="61" spans="1:16" ht="18.75" customHeight="1">
      <c r="A61" s="26" t="s">
        <v>55</v>
      </c>
      <c r="B61" s="42">
        <v>262002.33</v>
      </c>
      <c r="C61" s="42">
        <v>296273.91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558276.24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895759.19</v>
      </c>
      <c r="E62" s="43">
        <v>0</v>
      </c>
      <c r="F62" s="43">
        <v>0</v>
      </c>
      <c r="G62" s="43">
        <v>0</v>
      </c>
      <c r="H62" s="42">
        <v>246513.92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1142273.1099999999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258623.25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258623.25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1003972.55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1003972.55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1385435.24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1385435.24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1018250.68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1018250.68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894602.51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894602.51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1241923.55</v>
      </c>
      <c r="L68" s="29">
        <v>1131592.49</v>
      </c>
      <c r="M68" s="43">
        <v>0</v>
      </c>
      <c r="N68" s="43">
        <v>0</v>
      </c>
      <c r="O68" s="34">
        <f t="shared" si="15"/>
        <v>2373516.04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632115.82</v>
      </c>
      <c r="N69" s="43">
        <v>0</v>
      </c>
      <c r="O69" s="34">
        <f t="shared" si="15"/>
        <v>632115.82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319736.58</v>
      </c>
      <c r="O70" s="46">
        <f t="shared" si="15"/>
        <v>319736.58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2023-08-11T17:12:39Z</dcterms:modified>
  <cp:category/>
  <cp:version/>
  <cp:contentType/>
  <cp:contentStatus/>
</cp:coreProperties>
</file>