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<sst xmlns="http://schemas.openxmlformats.org/spreadsheetml/2006/main" count="88" uniqueCount="85">
  <si>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</si>
  <si>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</si>
  <si>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</si>
  <si>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</si>
  <si>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</si>
  <si>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</si>
  <si>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</si>
  <si>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</si>
  <si>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</si>
  <si>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</si>
  <si>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</si>
  <si>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</si>
  <si>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</si>
  <si>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</si>
  <si>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</si>
  <si>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</si>
  <si>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</si>
  <si>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</si>
  <si>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</si>
  <si>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</si>
  <si>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</si>
  <si>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</si>
  <si>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</si>
  <si>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</si>
  <si>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</si>
  <si>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</si>
  <si>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</si>
  <si>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</si>
  <si>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</si>
  <si>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</si>
  <si>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</si>
  <si>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</si>
  <si>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</si>
  <si>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</si>
  <si>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</si>
  <si>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</si>
  <si>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</si>
  <si>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</si>
  <si>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</si>
  <si>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</si>
  <si>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</si>
  <si>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</si>
  <si>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</si>
  <si>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</si>
  <si>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</si>
  <si>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</si>
  <si>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</si>
  <si>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</si>
  <si>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</si>
  <si>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</si>
  <si>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</si>
  <si>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</si>
  <si>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</si>
  <si>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</si>
  <si>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</si>
  <si>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</si>
  <si>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</si>
  <si>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</si>
  <si>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</si>
  <si>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</si>
  <si>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</si>
  <si>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</si>
  <si>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</si>
  <si>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</si>
  <si>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</si>
  <si>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</si>
  <si>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</si>
  <si>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</si>
  <si>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</si>
  <si>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</si>
  <si>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</si>
  <si>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</si>
  <si>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</si>
  <si>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</si>
  <si>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</si>
  <si>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</si>
  <si>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</si>
  <si>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</si>
  <si>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</si>
  <si>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</si>
  <si>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</si>
  <si>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</si>
  <si>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</si>
  <si>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</si>
  <si>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02/08/23 - VENCIMENTO 09/08/23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</si>
</sst>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400752</v>
      </c>
      <c r="C7" s="9">
        <f t="shared" si="0"/>
        <v>258485</v>
      </c>
      <c r="D7" s="9">
        <f t="shared" si="0"/>
        <v>253193</v>
      </c>
      <c r="E7" s="9">
        <f t="shared" si="0"/>
        <v>71352</v>
      </c>
      <c r="F7" s="9">
        <f t="shared" si="0"/>
        <v>230940</v>
      </c>
      <c r="G7" s="9">
        <f t="shared" si="0"/>
        <v>383574</v>
      </c>
      <c r="H7" s="9">
        <f t="shared" si="0"/>
        <v>44500</v>
      </c>
      <c r="I7" s="9">
        <f t="shared" si="0"/>
        <v>310812</v>
      </c>
      <c r="J7" s="9">
        <f t="shared" si="0"/>
        <v>223134</v>
      </c>
      <c r="K7" s="9">
        <f t="shared" si="0"/>
        <v>353165</v>
      </c>
      <c r="L7" s="9">
        <f t="shared" si="0"/>
        <v>267505</v>
      </c>
      <c r="M7" s="9">
        <f t="shared" si="0"/>
        <v>135793</v>
      </c>
      <c r="N7" s="9">
        <f t="shared" si="0"/>
        <v>88515</v>
      </c>
      <c r="O7" s="9">
        <f t="shared" si="0"/>
        <v>3021720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9975</v>
      </c>
      <c r="C8" s="11">
        <f t="shared" si="1"/>
        <v>9215</v>
      </c>
      <c r="D8" s="11">
        <f t="shared" si="1"/>
        <v>5684</v>
      </c>
      <c r="E8" s="11">
        <f t="shared" si="1"/>
        <v>1741</v>
      </c>
      <c r="F8" s="11">
        <f t="shared" si="1"/>
        <v>5273</v>
      </c>
      <c r="G8" s="11">
        <f t="shared" si="1"/>
        <v>12128</v>
      </c>
      <c r="H8" s="11">
        <f t="shared" si="1"/>
        <v>1657</v>
      </c>
      <c r="I8" s="11">
        <f t="shared" si="1"/>
        <v>13659</v>
      </c>
      <c r="J8" s="11">
        <f t="shared" si="1"/>
        <v>8003</v>
      </c>
      <c r="K8" s="11">
        <f t="shared" si="1"/>
        <v>4029</v>
      </c>
      <c r="L8" s="11">
        <f t="shared" si="1"/>
        <v>3758</v>
      </c>
      <c r="M8" s="11">
        <f t="shared" si="1"/>
        <v>5273</v>
      </c>
      <c r="N8" s="11">
        <f t="shared" si="1"/>
        <v>3592</v>
      </c>
      <c r="O8" s="11">
        <f t="shared" si="1"/>
        <v>83987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9975</v>
      </c>
      <c r="C9" s="11">
        <v>9215</v>
      </c>
      <c r="D9" s="11">
        <v>5684</v>
      </c>
      <c r="E9" s="11">
        <v>1741</v>
      </c>
      <c r="F9" s="11">
        <v>5273</v>
      </c>
      <c r="G9" s="11">
        <v>12128</v>
      </c>
      <c r="H9" s="11">
        <v>1657</v>
      </c>
      <c r="I9" s="11">
        <v>13659</v>
      </c>
      <c r="J9" s="11">
        <v>8003</v>
      </c>
      <c r="K9" s="11">
        <v>4029</v>
      </c>
      <c r="L9" s="11">
        <v>3758</v>
      </c>
      <c r="M9" s="11">
        <v>5273</v>
      </c>
      <c r="N9" s="11">
        <v>3579</v>
      </c>
      <c r="O9" s="11">
        <f>SUM(B9:N9)</f>
        <v>83974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13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390777</v>
      </c>
      <c r="C11" s="13">
        <v>249270</v>
      </c>
      <c r="D11" s="13">
        <v>247509</v>
      </c>
      <c r="E11" s="13">
        <v>69611</v>
      </c>
      <c r="F11" s="13">
        <v>225667</v>
      </c>
      <c r="G11" s="13">
        <v>371446</v>
      </c>
      <c r="H11" s="13">
        <v>42843</v>
      </c>
      <c r="I11" s="13">
        <v>297153</v>
      </c>
      <c r="J11" s="13">
        <v>215131</v>
      </c>
      <c r="K11" s="13">
        <v>349136</v>
      </c>
      <c r="L11" s="13">
        <v>263747</v>
      </c>
      <c r="M11" s="13">
        <v>130520</v>
      </c>
      <c r="N11" s="13">
        <v>84923</v>
      </c>
      <c r="O11" s="11">
        <f>SUM(B11:N11)</f>
        <v>2937733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28718</v>
      </c>
      <c r="C12" s="13">
        <v>23102</v>
      </c>
      <c r="D12" s="13">
        <v>19454</v>
      </c>
      <c r="E12" s="13">
        <v>7774</v>
      </c>
      <c r="F12" s="13">
        <v>21596</v>
      </c>
      <c r="G12" s="13">
        <v>37279</v>
      </c>
      <c r="H12" s="13">
        <v>4508</v>
      </c>
      <c r="I12" s="13">
        <v>29784</v>
      </c>
      <c r="J12" s="13">
        <v>19045</v>
      </c>
      <c r="K12" s="13">
        <v>24200</v>
      </c>
      <c r="L12" s="13">
        <v>18542</v>
      </c>
      <c r="M12" s="13">
        <v>6749</v>
      </c>
      <c r="N12" s="13">
        <v>3768</v>
      </c>
      <c r="O12" s="11">
        <f>SUM(B12:N12)</f>
        <v>244519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362059</v>
      </c>
      <c r="C13" s="15">
        <f t="shared" si="2"/>
        <v>226168</v>
      </c>
      <c r="D13" s="15">
        <f t="shared" si="2"/>
        <v>228055</v>
      </c>
      <c r="E13" s="15">
        <f t="shared" si="2"/>
        <v>61837</v>
      </c>
      <c r="F13" s="15">
        <f t="shared" si="2"/>
        <v>204071</v>
      </c>
      <c r="G13" s="15">
        <f t="shared" si="2"/>
        <v>334167</v>
      </c>
      <c r="H13" s="15">
        <f t="shared" si="2"/>
        <v>38335</v>
      </c>
      <c r="I13" s="15">
        <f t="shared" si="2"/>
        <v>267369</v>
      </c>
      <c r="J13" s="15">
        <f t="shared" si="2"/>
        <v>196086</v>
      </c>
      <c r="K13" s="15">
        <f t="shared" si="2"/>
        <v>324936</v>
      </c>
      <c r="L13" s="15">
        <f t="shared" si="2"/>
        <v>245205</v>
      </c>
      <c r="M13" s="15">
        <f t="shared" si="2"/>
        <v>123771</v>
      </c>
      <c r="N13" s="15">
        <f t="shared" si="2"/>
        <v>81155</v>
      </c>
      <c r="O13" s="11">
        <f>SUM(B13:N13)</f>
        <v>2693214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1.194785429700756</v>
      </c>
      <c r="C18" s="19">
        <v>1.321469425993227</v>
      </c>
      <c r="D18" s="19">
        <v>1.320351071707954</v>
      </c>
      <c r="E18" s="19">
        <v>0.866464656961847</v>
      </c>
      <c r="F18" s="19">
        <v>1.421959222067192</v>
      </c>
      <c r="G18" s="19">
        <v>1.420225599060733</v>
      </c>
      <c r="H18" s="19">
        <v>1.632084746396306</v>
      </c>
      <c r="I18" s="19">
        <v>1.160478802516223</v>
      </c>
      <c r="J18" s="19">
        <v>1.374733969299285</v>
      </c>
      <c r="K18" s="19">
        <v>1.200768801156506</v>
      </c>
      <c r="L18" s="19">
        <v>1.253216561513638</v>
      </c>
      <c r="M18" s="19">
        <v>1.201452627138476</v>
      </c>
      <c r="N18" s="19">
        <v>1.063344809033251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1520536.2800000003</v>
      </c>
      <c r="C20" s="24">
        <f t="shared" si="3"/>
        <v>1097756.3200000003</v>
      </c>
      <c r="D20" s="24">
        <f t="shared" si="3"/>
        <v>943056.0300000001</v>
      </c>
      <c r="E20" s="24">
        <f t="shared" si="3"/>
        <v>300715.25999999995</v>
      </c>
      <c r="F20" s="24">
        <f t="shared" si="3"/>
        <v>1072253.09</v>
      </c>
      <c r="G20" s="24">
        <f t="shared" si="3"/>
        <v>1475786.27</v>
      </c>
      <c r="H20" s="24">
        <f t="shared" si="3"/>
        <v>261038.17</v>
      </c>
      <c r="I20" s="24">
        <f t="shared" si="3"/>
        <v>1165392.5000000002</v>
      </c>
      <c r="J20" s="24">
        <f t="shared" si="3"/>
        <v>986043.54</v>
      </c>
      <c r="K20" s="24">
        <f t="shared" si="3"/>
        <v>1303518.8499999999</v>
      </c>
      <c r="L20" s="24">
        <f t="shared" si="3"/>
        <v>1179055.8299999998</v>
      </c>
      <c r="M20" s="24">
        <f t="shared" si="3"/>
        <v>663902.0700000002</v>
      </c>
      <c r="N20" s="24">
        <f t="shared" si="3"/>
        <v>342748.53</v>
      </c>
      <c r="O20" s="24">
        <f>O21+O22+O23+O24+O25+O26+O27+O28+O29</f>
        <v>12311802.74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1160978.54</v>
      </c>
      <c r="C21" s="28">
        <f aca="true" t="shared" si="4" ref="C21:N21">ROUND((C15+C16)*C7,2)</f>
        <v>773593.91</v>
      </c>
      <c r="D21" s="28">
        <f t="shared" si="4"/>
        <v>664555.67</v>
      </c>
      <c r="E21" s="28">
        <f t="shared" si="4"/>
        <v>319942.37</v>
      </c>
      <c r="F21" s="28">
        <f t="shared" si="4"/>
        <v>702588.76</v>
      </c>
      <c r="G21" s="28">
        <f t="shared" si="4"/>
        <v>960162.44</v>
      </c>
      <c r="H21" s="28">
        <f t="shared" si="4"/>
        <v>149555.6</v>
      </c>
      <c r="I21" s="28">
        <f t="shared" si="4"/>
        <v>923640.02</v>
      </c>
      <c r="J21" s="28">
        <f t="shared" si="4"/>
        <v>666947.53</v>
      </c>
      <c r="K21" s="28">
        <f t="shared" si="4"/>
        <v>997797.07</v>
      </c>
      <c r="L21" s="28">
        <f t="shared" si="4"/>
        <v>860563.59</v>
      </c>
      <c r="M21" s="28">
        <f t="shared" si="4"/>
        <v>504090.77</v>
      </c>
      <c r="N21" s="28">
        <f t="shared" si="4"/>
        <v>296799.65</v>
      </c>
      <c r="O21" s="28">
        <f aca="true" t="shared" si="5" ref="O21:O29">SUM(B21:N21)</f>
        <v>8981215.92</v>
      </c>
    </row>
    <row r="22" spans="1:23" ht="18.75" customHeight="1">
      <c r="A22" s="26" t="s">
        <v>33</v>
      </c>
      <c r="B22" s="28">
        <f>IF(B18&lt;&gt;0,ROUND((B18-1)*B21,2),0)</f>
        <v>226141.7</v>
      </c>
      <c r="C22" s="28">
        <f aca="true" t="shared" si="6" ref="C22:N22">IF(C18&lt;&gt;0,ROUND((C18-1)*C21,2),0)</f>
        <v>248686.79</v>
      </c>
      <c r="D22" s="28">
        <f t="shared" si="6"/>
        <v>212891.12</v>
      </c>
      <c r="E22" s="28">
        <f t="shared" si="6"/>
        <v>-42723.61</v>
      </c>
      <c r="F22" s="28">
        <f t="shared" si="6"/>
        <v>296463.81</v>
      </c>
      <c r="G22" s="28">
        <f t="shared" si="6"/>
        <v>403484.84</v>
      </c>
      <c r="H22" s="28">
        <f t="shared" si="6"/>
        <v>94531.81</v>
      </c>
      <c r="I22" s="28">
        <f t="shared" si="6"/>
        <v>148224.64</v>
      </c>
      <c r="J22" s="28">
        <f t="shared" si="6"/>
        <v>249927.9</v>
      </c>
      <c r="K22" s="28">
        <f t="shared" si="6"/>
        <v>200326.52</v>
      </c>
      <c r="L22" s="28">
        <f t="shared" si="6"/>
        <v>217908.95</v>
      </c>
      <c r="M22" s="28">
        <f t="shared" si="6"/>
        <v>101550.41</v>
      </c>
      <c r="N22" s="28">
        <f t="shared" si="6"/>
        <v>18800.72</v>
      </c>
      <c r="O22" s="28">
        <f t="shared" si="5"/>
        <v>2376215.6000000006</v>
      </c>
      <c r="W22" s="51"/>
    </row>
    <row r="23" spans="1:15" ht="18.75" customHeight="1">
      <c r="A23" s="26" t="s">
        <v>34</v>
      </c>
      <c r="B23" s="28">
        <v>68747.27</v>
      </c>
      <c r="C23" s="28">
        <v>46581.11</v>
      </c>
      <c r="D23" s="28">
        <v>30731.9</v>
      </c>
      <c r="E23" s="28">
        <v>12606.88</v>
      </c>
      <c r="F23" s="28">
        <v>43000.25</v>
      </c>
      <c r="G23" s="28">
        <v>67208.08</v>
      </c>
      <c r="H23" s="28">
        <v>6469.48</v>
      </c>
      <c r="I23" s="28">
        <v>47589.57</v>
      </c>
      <c r="J23" s="28">
        <v>39751.92</v>
      </c>
      <c r="K23" s="28">
        <v>61554.24</v>
      </c>
      <c r="L23" s="28">
        <v>57039.28</v>
      </c>
      <c r="M23" s="28">
        <v>26965.29</v>
      </c>
      <c r="N23" s="28">
        <v>16521.62</v>
      </c>
      <c r="O23" s="28">
        <f t="shared" si="5"/>
        <v>524766.89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1086.37</v>
      </c>
      <c r="C26" s="28">
        <v>797.19</v>
      </c>
      <c r="D26" s="28">
        <v>677.35</v>
      </c>
      <c r="E26" s="28">
        <v>216.23</v>
      </c>
      <c r="F26" s="28">
        <v>776.35</v>
      </c>
      <c r="G26" s="28">
        <v>1065.53</v>
      </c>
      <c r="H26" s="28">
        <v>187.58</v>
      </c>
      <c r="I26" s="28">
        <v>836.27</v>
      </c>
      <c r="J26" s="28">
        <v>713.83</v>
      </c>
      <c r="K26" s="28">
        <v>940.48</v>
      </c>
      <c r="L26" s="28">
        <v>846.69</v>
      </c>
      <c r="M26" s="28">
        <v>471.54</v>
      </c>
      <c r="N26" s="28">
        <v>250.12</v>
      </c>
      <c r="O26" s="28">
        <f t="shared" si="5"/>
        <v>8865.53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632.54</v>
      </c>
      <c r="K27" s="28">
        <v>812.52</v>
      </c>
      <c r="L27" s="28">
        <v>721.19</v>
      </c>
      <c r="M27" s="28">
        <v>408.22</v>
      </c>
      <c r="N27" s="28">
        <v>213.89</v>
      </c>
      <c r="O27" s="28">
        <f t="shared" si="5"/>
        <v>7557.830000000002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-43890</v>
      </c>
      <c r="C31" s="28">
        <f aca="true" t="shared" si="7" ref="C31:O31">+C32+C34+C47+C48+C49+C54-C55</f>
        <v>-40546</v>
      </c>
      <c r="D31" s="28">
        <f t="shared" si="7"/>
        <v>-25009.6</v>
      </c>
      <c r="E31" s="28">
        <f t="shared" si="7"/>
        <v>-7660.4</v>
      </c>
      <c r="F31" s="28">
        <f t="shared" si="7"/>
        <v>-23201.2</v>
      </c>
      <c r="G31" s="28">
        <f t="shared" si="7"/>
        <v>-53363.2</v>
      </c>
      <c r="H31" s="28">
        <f t="shared" si="7"/>
        <v>-7290.8</v>
      </c>
      <c r="I31" s="28">
        <f t="shared" si="7"/>
        <v>-60099.6</v>
      </c>
      <c r="J31" s="28">
        <f t="shared" si="7"/>
        <v>-35213.2</v>
      </c>
      <c r="K31" s="28">
        <f t="shared" si="7"/>
        <v>-17727.6</v>
      </c>
      <c r="L31" s="28">
        <f t="shared" si="7"/>
        <v>-16535.2</v>
      </c>
      <c r="M31" s="28">
        <f t="shared" si="7"/>
        <v>-23201.2</v>
      </c>
      <c r="N31" s="28">
        <f t="shared" si="7"/>
        <v>-15747.6</v>
      </c>
      <c r="O31" s="28">
        <f t="shared" si="7"/>
        <v>-369485.6</v>
      </c>
    </row>
    <row r="32" spans="1:15" ht="18.75" customHeight="1">
      <c r="A32" s="26" t="s">
        <v>38</v>
      </c>
      <c r="B32" s="29">
        <f>+B33</f>
        <v>-43890</v>
      </c>
      <c r="C32" s="29">
        <f>+C33</f>
        <v>-40546</v>
      </c>
      <c r="D32" s="29">
        <f aca="true" t="shared" si="8" ref="D32:O32">+D33</f>
        <v>-25009.6</v>
      </c>
      <c r="E32" s="29">
        <f t="shared" si="8"/>
        <v>-7660.4</v>
      </c>
      <c r="F32" s="29">
        <f t="shared" si="8"/>
        <v>-23201.2</v>
      </c>
      <c r="G32" s="29">
        <f t="shared" si="8"/>
        <v>-53363.2</v>
      </c>
      <c r="H32" s="29">
        <f t="shared" si="8"/>
        <v>-7290.8</v>
      </c>
      <c r="I32" s="29">
        <f t="shared" si="8"/>
        <v>-60099.6</v>
      </c>
      <c r="J32" s="29">
        <f t="shared" si="8"/>
        <v>-35213.2</v>
      </c>
      <c r="K32" s="29">
        <f t="shared" si="8"/>
        <v>-17727.6</v>
      </c>
      <c r="L32" s="29">
        <f t="shared" si="8"/>
        <v>-16535.2</v>
      </c>
      <c r="M32" s="29">
        <f t="shared" si="8"/>
        <v>-23201.2</v>
      </c>
      <c r="N32" s="29">
        <f t="shared" si="8"/>
        <v>-15747.6</v>
      </c>
      <c r="O32" s="29">
        <f t="shared" si="8"/>
        <v>-369485.6</v>
      </c>
    </row>
    <row r="33" spans="1:26" ht="18.75" customHeight="1">
      <c r="A33" s="27" t="s">
        <v>39</v>
      </c>
      <c r="B33" s="16">
        <f>ROUND((-B9)*$G$3,2)</f>
        <v>-43890</v>
      </c>
      <c r="C33" s="16">
        <f aca="true" t="shared" si="9" ref="C33:N33">ROUND((-C9)*$G$3,2)</f>
        <v>-40546</v>
      </c>
      <c r="D33" s="16">
        <f t="shared" si="9"/>
        <v>-25009.6</v>
      </c>
      <c r="E33" s="16">
        <f t="shared" si="9"/>
        <v>-7660.4</v>
      </c>
      <c r="F33" s="16">
        <f t="shared" si="9"/>
        <v>-23201.2</v>
      </c>
      <c r="G33" s="16">
        <f t="shared" si="9"/>
        <v>-53363.2</v>
      </c>
      <c r="H33" s="16">
        <f t="shared" si="9"/>
        <v>-7290.8</v>
      </c>
      <c r="I33" s="16">
        <f t="shared" si="9"/>
        <v>-60099.6</v>
      </c>
      <c r="J33" s="16">
        <f t="shared" si="9"/>
        <v>-35213.2</v>
      </c>
      <c r="K33" s="16">
        <f t="shared" si="9"/>
        <v>-17727.6</v>
      </c>
      <c r="L33" s="16">
        <f t="shared" si="9"/>
        <v>-16535.2</v>
      </c>
      <c r="M33" s="16">
        <f t="shared" si="9"/>
        <v>-23201.2</v>
      </c>
      <c r="N33" s="16">
        <f t="shared" si="9"/>
        <v>-15747.6</v>
      </c>
      <c r="O33" s="30">
        <f aca="true" t="shared" si="10" ref="O33:O55">SUM(B33:N33)</f>
        <v>-369485.6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1476646.2800000003</v>
      </c>
      <c r="C53" s="34">
        <f aca="true" t="shared" si="13" ref="C53:N53">+C20+C31</f>
        <v>1057210.3200000003</v>
      </c>
      <c r="D53" s="34">
        <f t="shared" si="13"/>
        <v>918046.4300000002</v>
      </c>
      <c r="E53" s="34">
        <f t="shared" si="13"/>
        <v>293054.8599999999</v>
      </c>
      <c r="F53" s="34">
        <f t="shared" si="13"/>
        <v>1049051.8900000001</v>
      </c>
      <c r="G53" s="34">
        <f t="shared" si="13"/>
        <v>1422423.07</v>
      </c>
      <c r="H53" s="34">
        <f t="shared" si="13"/>
        <v>253747.37000000002</v>
      </c>
      <c r="I53" s="34">
        <f t="shared" si="13"/>
        <v>1105292.9000000001</v>
      </c>
      <c r="J53" s="34">
        <f t="shared" si="13"/>
        <v>950830.3400000001</v>
      </c>
      <c r="K53" s="34">
        <f t="shared" si="13"/>
        <v>1285791.2499999998</v>
      </c>
      <c r="L53" s="34">
        <f t="shared" si="13"/>
        <v>1162520.63</v>
      </c>
      <c r="M53" s="34">
        <f t="shared" si="13"/>
        <v>640700.8700000002</v>
      </c>
      <c r="N53" s="34">
        <f t="shared" si="13"/>
        <v>327000.93000000005</v>
      </c>
      <c r="O53" s="34">
        <f>SUM(B53:N53)</f>
        <v>11942317.140000004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1476646.29</v>
      </c>
      <c r="C59" s="42">
        <f t="shared" si="14"/>
        <v>1057210.31</v>
      </c>
      <c r="D59" s="42">
        <f t="shared" si="14"/>
        <v>918046.43</v>
      </c>
      <c r="E59" s="42">
        <f t="shared" si="14"/>
        <v>293054.85</v>
      </c>
      <c r="F59" s="42">
        <f t="shared" si="14"/>
        <v>1049051.89</v>
      </c>
      <c r="G59" s="42">
        <f t="shared" si="14"/>
        <v>1422423.07</v>
      </c>
      <c r="H59" s="42">
        <f t="shared" si="14"/>
        <v>253747.37</v>
      </c>
      <c r="I59" s="42">
        <f t="shared" si="14"/>
        <v>1105292.9</v>
      </c>
      <c r="J59" s="42">
        <f t="shared" si="14"/>
        <v>950830.33</v>
      </c>
      <c r="K59" s="42">
        <f t="shared" si="14"/>
        <v>1285791.25</v>
      </c>
      <c r="L59" s="42">
        <f t="shared" si="14"/>
        <v>1162520.63</v>
      </c>
      <c r="M59" s="42">
        <f t="shared" si="14"/>
        <v>640700.88</v>
      </c>
      <c r="N59" s="42">
        <f t="shared" si="14"/>
        <v>327000.93</v>
      </c>
      <c r="O59" s="34">
        <f t="shared" si="14"/>
        <v>11942317.13</v>
      </c>
      <c r="Q59"/>
    </row>
    <row r="60" spans="1:18" ht="18.75" customHeight="1">
      <c r="A60" s="26" t="s">
        <v>54</v>
      </c>
      <c r="B60" s="42">
        <v>1207240.97</v>
      </c>
      <c r="C60" s="42">
        <v>750226.9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1957467.87</v>
      </c>
      <c r="P60"/>
      <c r="Q60"/>
      <c r="R60" s="41"/>
    </row>
    <row r="61" spans="1:16" ht="18.75" customHeight="1">
      <c r="A61" s="26" t="s">
        <v>55</v>
      </c>
      <c r="B61" s="42">
        <v>269405.32</v>
      </c>
      <c r="C61" s="42">
        <v>306983.41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576388.73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918046.43</v>
      </c>
      <c r="E62" s="43">
        <v>0</v>
      </c>
      <c r="F62" s="43">
        <v>0</v>
      </c>
      <c r="G62" s="43">
        <v>0</v>
      </c>
      <c r="H62" s="42">
        <v>253747.37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1171793.8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293054.85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293054.85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1049051.89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1049051.89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1422423.07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1422423.07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1105292.9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1105292.9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950830.33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950830.33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1285791.25</v>
      </c>
      <c r="L68" s="29">
        <v>1162520.63</v>
      </c>
      <c r="M68" s="43">
        <v>0</v>
      </c>
      <c r="N68" s="43">
        <v>0</v>
      </c>
      <c r="O68" s="34">
        <f t="shared" si="15"/>
        <v>2448311.88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640700.88</v>
      </c>
      <c r="N69" s="43">
        <v>0</v>
      </c>
      <c r="O69" s="34">
        <f t="shared" si="15"/>
        <v>640700.88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327000.93</v>
      </c>
      <c r="O70" s="46">
        <f t="shared" si="15"/>
        <v>327000.93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2023-08-08T14:36:56Z</dcterms:modified>
  <cp:category/>
  <cp:version/>
  <cp:contentType/>
  <cp:contentStatus/>
</cp:coreProperties>
</file>