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<sst xmlns="http://schemas.openxmlformats.org/spreadsheetml/2006/main" count="82" uniqueCount="81">
  <si>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</si>
  <si>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</si>
  <si>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</si>
  <si>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</si>
  <si>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</si>
  <si>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</si>
  <si>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</si>
  <si>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</si>
  <si>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</si>
  <si>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</si>
  <si>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</si>
  <si>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</si>
  <si>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</si>
  <si>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</si>
  <si>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</si>
  <si>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</si>
  <si>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</si>
  <si>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</si>
  <si>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</si>
  <si>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</si>
  <si>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</si>
  <si>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</si>
  <si>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</si>
  <si>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</si>
  <si>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</si>
  <si>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</si>
  <si>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</si>
  <si>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</si>
  <si>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</si>
  <si>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</si>
  <si>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</si>
  <si>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</si>
  <si>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</si>
  <si>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</si>
  <si>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</si>
  <si>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</si>
  <si>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</si>
  <si>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</si>
  <si>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</si>
  <si>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</si>
  <si>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</si>
  <si>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</si>
  <si>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</si>
  <si>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</si>
  <si>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</si>
  <si>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</si>
  <si>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</si>
  <si>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</si>
  <si>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</si>
  <si>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</si>
  <si>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</si>
  <si>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</si>
  <si>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</si>
  <si>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</si>
  <si>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</si>
  <si>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</si>
  <si>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</si>
  <si>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</si>
  <si>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</si>
  <si>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</si>
  <si>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</si>
  <si>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</si>
  <si>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</si>
  <si>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</si>
  <si>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</si>
  <si>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</si>
  <si>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</si>
  <si>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</si>
  <si>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</si>
  <si>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</si>
  <si>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</si>
  <si>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</si>
  <si>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</si>
  <si>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</si>
  <si>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</si>
  <si>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</si>
  <si>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</si>
  <si>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</si>
  <si>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</si>
  <si>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</si>
  <si>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31/08/23 - VENCIMENTO 08/09/23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</si>
</sst>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350289</v>
      </c>
      <c r="C7" s="46">
        <f aca="true" t="shared" si="0" ref="C7:J7">+C8+C11</f>
        <v>285258</v>
      </c>
      <c r="D7" s="46">
        <f t="shared" si="0"/>
        <v>339775</v>
      </c>
      <c r="E7" s="46">
        <f t="shared" si="0"/>
        <v>191163</v>
      </c>
      <c r="F7" s="46">
        <f t="shared" si="0"/>
        <v>244875</v>
      </c>
      <c r="G7" s="46">
        <f t="shared" si="0"/>
        <v>236062</v>
      </c>
      <c r="H7" s="46">
        <f t="shared" si="0"/>
        <v>253076</v>
      </c>
      <c r="I7" s="46">
        <f t="shared" si="0"/>
        <v>382848</v>
      </c>
      <c r="J7" s="46">
        <f t="shared" si="0"/>
        <v>121160</v>
      </c>
      <c r="K7" s="38">
        <f aca="true" t="shared" si="1" ref="K7:K13">SUM(B7:J7)</f>
        <v>2404506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16153</v>
      </c>
      <c r="C8" s="44">
        <f t="shared" si="2"/>
        <v>16025</v>
      </c>
      <c r="D8" s="44">
        <f t="shared" si="2"/>
        <v>14887</v>
      </c>
      <c r="E8" s="44">
        <f t="shared" si="2"/>
        <v>10554</v>
      </c>
      <c r="F8" s="44">
        <f t="shared" si="2"/>
        <v>12093</v>
      </c>
      <c r="G8" s="44">
        <f t="shared" si="2"/>
        <v>6351</v>
      </c>
      <c r="H8" s="44">
        <f t="shared" si="2"/>
        <v>4915</v>
      </c>
      <c r="I8" s="44">
        <f t="shared" si="2"/>
        <v>16433</v>
      </c>
      <c r="J8" s="44">
        <f t="shared" si="2"/>
        <v>3563</v>
      </c>
      <c r="K8" s="38">
        <f t="shared" si="1"/>
        <v>100974</v>
      </c>
      <c r="L8"/>
      <c r="M8"/>
      <c r="N8"/>
    </row>
    <row r="9" spans="1:14" ht="16.5" customHeight="1">
      <c r="A9" s="22" t="s">
        <v>32</v>
      </c>
      <c r="B9" s="44">
        <v>16068</v>
      </c>
      <c r="C9" s="44">
        <v>16020</v>
      </c>
      <c r="D9" s="44">
        <v>14887</v>
      </c>
      <c r="E9" s="44">
        <v>10347</v>
      </c>
      <c r="F9" s="44">
        <v>12080</v>
      </c>
      <c r="G9" s="44">
        <v>6349</v>
      </c>
      <c r="H9" s="44">
        <v>4915</v>
      </c>
      <c r="I9" s="44">
        <v>16385</v>
      </c>
      <c r="J9" s="44">
        <v>3563</v>
      </c>
      <c r="K9" s="38">
        <f t="shared" si="1"/>
        <v>100614</v>
      </c>
      <c r="L9"/>
      <c r="M9"/>
      <c r="N9"/>
    </row>
    <row r="10" spans="1:14" ht="16.5" customHeight="1">
      <c r="A10" s="22" t="s">
        <v>31</v>
      </c>
      <c r="B10" s="44">
        <v>85</v>
      </c>
      <c r="C10" s="44">
        <v>5</v>
      </c>
      <c r="D10" s="44">
        <v>0</v>
      </c>
      <c r="E10" s="44">
        <v>207</v>
      </c>
      <c r="F10" s="44">
        <v>13</v>
      </c>
      <c r="G10" s="44">
        <v>2</v>
      </c>
      <c r="H10" s="44">
        <v>0</v>
      </c>
      <c r="I10" s="44">
        <v>48</v>
      </c>
      <c r="J10" s="44">
        <v>0</v>
      </c>
      <c r="K10" s="38">
        <f t="shared" si="1"/>
        <v>360</v>
      </c>
      <c r="L10"/>
      <c r="M10"/>
      <c r="N10"/>
    </row>
    <row r="11" spans="1:14" ht="16.5" customHeight="1">
      <c r="A11" s="43" t="s">
        <v>67</v>
      </c>
      <c r="B11" s="42">
        <v>334136</v>
      </c>
      <c r="C11" s="42">
        <v>269233</v>
      </c>
      <c r="D11" s="42">
        <v>324888</v>
      </c>
      <c r="E11" s="42">
        <v>180609</v>
      </c>
      <c r="F11" s="42">
        <v>232782</v>
      </c>
      <c r="G11" s="42">
        <v>229711</v>
      </c>
      <c r="H11" s="42">
        <v>248161</v>
      </c>
      <c r="I11" s="42">
        <v>366415</v>
      </c>
      <c r="J11" s="42">
        <v>117597</v>
      </c>
      <c r="K11" s="38">
        <f t="shared" si="1"/>
        <v>2303532</v>
      </c>
      <c r="L11" s="59"/>
      <c r="M11" s="59"/>
      <c r="N11" s="59"/>
    </row>
    <row r="12" spans="1:14" ht="16.5" customHeight="1">
      <c r="A12" s="22" t="s">
        <v>79</v>
      </c>
      <c r="B12" s="42">
        <v>22065</v>
      </c>
      <c r="C12" s="42">
        <v>19659</v>
      </c>
      <c r="D12" s="42">
        <v>23602</v>
      </c>
      <c r="E12" s="42">
        <v>16505</v>
      </c>
      <c r="F12" s="42">
        <v>13881</v>
      </c>
      <c r="G12" s="42">
        <v>12561</v>
      </c>
      <c r="H12" s="42">
        <v>11647</v>
      </c>
      <c r="I12" s="42">
        <v>18775</v>
      </c>
      <c r="J12" s="42">
        <v>5045</v>
      </c>
      <c r="K12" s="38">
        <f t="shared" si="1"/>
        <v>143740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312071</v>
      </c>
      <c r="C13" s="42">
        <f>+C11-C12</f>
        <v>249574</v>
      </c>
      <c r="D13" s="42">
        <f>+D11-D12</f>
        <v>301286</v>
      </c>
      <c r="E13" s="42">
        <f aca="true" t="shared" si="3" ref="E13:J13">+E11-E12</f>
        <v>164104</v>
      </c>
      <c r="F13" s="42">
        <f t="shared" si="3"/>
        <v>218901</v>
      </c>
      <c r="G13" s="42">
        <f t="shared" si="3"/>
        <v>217150</v>
      </c>
      <c r="H13" s="42">
        <f t="shared" si="3"/>
        <v>236514</v>
      </c>
      <c r="I13" s="42">
        <f t="shared" si="3"/>
        <v>347640</v>
      </c>
      <c r="J13" s="42">
        <f t="shared" si="3"/>
        <v>112552</v>
      </c>
      <c r="K13" s="38">
        <f t="shared" si="1"/>
        <v>2159792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1.10992498565484</v>
      </c>
      <c r="C18" s="39">
        <v>1.172431475316069</v>
      </c>
      <c r="D18" s="39">
        <v>1.111216048656349</v>
      </c>
      <c r="E18" s="39">
        <v>1.392204564449035</v>
      </c>
      <c r="F18" s="39">
        <v>1.02670204231002</v>
      </c>
      <c r="G18" s="39">
        <v>1.150191273173148</v>
      </c>
      <c r="H18" s="39">
        <v>1.214286403082545</v>
      </c>
      <c r="I18" s="39">
        <v>1.11002896299869</v>
      </c>
      <c r="J18" s="39">
        <v>1.084635261933147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1805682.76</v>
      </c>
      <c r="C20" s="36">
        <f aca="true" t="shared" si="4" ref="C20:J20">SUM(C21:C28)</f>
        <v>1704900.4900000002</v>
      </c>
      <c r="D20" s="36">
        <f t="shared" si="4"/>
        <v>2130477.7300000004</v>
      </c>
      <c r="E20" s="36">
        <f t="shared" si="4"/>
        <v>1312665.79</v>
      </c>
      <c r="F20" s="36">
        <f t="shared" si="4"/>
        <v>1304488.85</v>
      </c>
      <c r="G20" s="36">
        <f t="shared" si="4"/>
        <v>1423363.56</v>
      </c>
      <c r="H20" s="36">
        <f t="shared" si="4"/>
        <v>1289562.14</v>
      </c>
      <c r="I20" s="36">
        <f t="shared" si="4"/>
        <v>1809389.6700000002</v>
      </c>
      <c r="J20" s="36">
        <f t="shared" si="4"/>
        <v>628785.6300000001</v>
      </c>
      <c r="K20" s="36">
        <f aca="true" t="shared" si="5" ref="K20:K28">SUM(B20:J20)</f>
        <v>13409316.620000003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1570345.59</v>
      </c>
      <c r="C21" s="58">
        <f>ROUND((C15+C16)*C7,2)</f>
        <v>1404867.12</v>
      </c>
      <c r="D21" s="58">
        <f aca="true" t="shared" si="6" ref="D21:J21">ROUND((D15+D16)*D7,2)</f>
        <v>1855035.59</v>
      </c>
      <c r="E21" s="58">
        <f t="shared" si="6"/>
        <v>907412.53</v>
      </c>
      <c r="F21" s="58">
        <f t="shared" si="6"/>
        <v>1230080.59</v>
      </c>
      <c r="G21" s="58">
        <f t="shared" si="6"/>
        <v>1197825.8</v>
      </c>
      <c r="H21" s="58">
        <f t="shared" si="6"/>
        <v>1022477.66</v>
      </c>
      <c r="I21" s="58">
        <f t="shared" si="6"/>
        <v>1562440.97</v>
      </c>
      <c r="J21" s="58">
        <f t="shared" si="6"/>
        <v>559504.76</v>
      </c>
      <c r="K21" s="30">
        <f t="shared" si="5"/>
        <v>11309990.61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172620.22</v>
      </c>
      <c r="C22" s="30">
        <f t="shared" si="7"/>
        <v>242243.31</v>
      </c>
      <c r="D22" s="30">
        <f t="shared" si="7"/>
        <v>206309.73</v>
      </c>
      <c r="E22" s="30">
        <f t="shared" si="7"/>
        <v>355891.34</v>
      </c>
      <c r="F22" s="30">
        <f t="shared" si="7"/>
        <v>32845.66</v>
      </c>
      <c r="G22" s="30">
        <f t="shared" si="7"/>
        <v>179902.98</v>
      </c>
      <c r="H22" s="30">
        <f t="shared" si="7"/>
        <v>219103.06</v>
      </c>
      <c r="I22" s="30">
        <f t="shared" si="7"/>
        <v>171913.76</v>
      </c>
      <c r="J22" s="30">
        <f t="shared" si="7"/>
        <v>47353.83</v>
      </c>
      <c r="K22" s="30">
        <f t="shared" si="5"/>
        <v>1628183.8900000004</v>
      </c>
      <c r="L22"/>
      <c r="M22"/>
      <c r="N22"/>
    </row>
    <row r="23" spans="1:14" ht="16.5" customHeight="1">
      <c r="A23" s="18" t="s">
        <v>26</v>
      </c>
      <c r="B23" s="30">
        <v>58317.38</v>
      </c>
      <c r="C23" s="30">
        <v>51816.89</v>
      </c>
      <c r="D23" s="30">
        <v>60833.98</v>
      </c>
      <c r="E23" s="30">
        <v>42264.18</v>
      </c>
      <c r="F23" s="30">
        <v>37959.6</v>
      </c>
      <c r="G23" s="30">
        <v>41852.52</v>
      </c>
      <c r="H23" s="30">
        <v>42524.25</v>
      </c>
      <c r="I23" s="30">
        <v>68811.23</v>
      </c>
      <c r="J23" s="30">
        <v>19231.56</v>
      </c>
      <c r="K23" s="30">
        <f t="shared" si="5"/>
        <v>423611.58999999997</v>
      </c>
      <c r="L23"/>
      <c r="M23"/>
      <c r="N23"/>
    </row>
    <row r="24" spans="1:14" ht="16.5" customHeight="1">
      <c r="A24" s="18" t="s">
        <v>25</v>
      </c>
      <c r="B24" s="30">
        <v>1770.06</v>
      </c>
      <c r="C24" s="34">
        <v>3540.12</v>
      </c>
      <c r="D24" s="34">
        <v>5310.18</v>
      </c>
      <c r="E24" s="30">
        <v>5310.18</v>
      </c>
      <c r="F24" s="30">
        <v>1770.06</v>
      </c>
      <c r="G24" s="34">
        <v>1770.06</v>
      </c>
      <c r="H24" s="34">
        <v>3540.12</v>
      </c>
      <c r="I24" s="34">
        <v>3540.12</v>
      </c>
      <c r="J24" s="34">
        <v>1770.06</v>
      </c>
      <c r="K24" s="30">
        <f t="shared" si="5"/>
        <v>28320.960000000003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1301.58</v>
      </c>
      <c r="D26" s="30">
        <v>1625.62</v>
      </c>
      <c r="E26" s="30">
        <v>1002.06</v>
      </c>
      <c r="F26" s="30">
        <v>993.89</v>
      </c>
      <c r="G26" s="30">
        <v>1086.47</v>
      </c>
      <c r="H26" s="30">
        <v>982.99</v>
      </c>
      <c r="I26" s="30">
        <v>1380.55</v>
      </c>
      <c r="J26" s="30">
        <v>479.24</v>
      </c>
      <c r="K26" s="30">
        <f t="shared" si="5"/>
        <v>10230.23</v>
      </c>
      <c r="L26" s="59"/>
      <c r="M26" s="59"/>
      <c r="N26" s="59"/>
    </row>
    <row r="27" spans="1:14" ht="16.5" customHeight="1">
      <c r="A27" s="18" t="s">
        <v>77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78</v>
      </c>
      <c r="B28" s="30">
        <v>896.26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684.76</v>
      </c>
      <c r="H28" s="30">
        <v>695.63</v>
      </c>
      <c r="I28" s="30">
        <v>995.31</v>
      </c>
      <c r="J28" s="30">
        <v>327.92</v>
      </c>
      <c r="K28" s="30">
        <f t="shared" si="5"/>
        <v>6611.6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-116210.2</v>
      </c>
      <c r="C31" s="30">
        <f t="shared" si="8"/>
        <v>-75990.3</v>
      </c>
      <c r="D31" s="30">
        <f t="shared" si="8"/>
        <v>-108911.47999999998</v>
      </c>
      <c r="E31" s="30">
        <f t="shared" si="8"/>
        <v>-95467.13</v>
      </c>
      <c r="F31" s="30">
        <f t="shared" si="8"/>
        <v>-53152</v>
      </c>
      <c r="G31" s="30">
        <f t="shared" si="8"/>
        <v>-67066.9</v>
      </c>
      <c r="H31" s="30">
        <f t="shared" si="8"/>
        <v>-34495.83</v>
      </c>
      <c r="I31" s="30">
        <f t="shared" si="8"/>
        <v>-92178.15</v>
      </c>
      <c r="J31" s="30">
        <f t="shared" si="8"/>
        <v>-28645.659999999993</v>
      </c>
      <c r="K31" s="30">
        <f aca="true" t="shared" si="9" ref="K31:K39">SUM(B31:J31)</f>
        <v>-672117.65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-116210.2</v>
      </c>
      <c r="C32" s="30">
        <f t="shared" si="10"/>
        <v>-75990.3</v>
      </c>
      <c r="D32" s="30">
        <f t="shared" si="10"/>
        <v>-85517.26000000001</v>
      </c>
      <c r="E32" s="30">
        <f t="shared" si="10"/>
        <v>-95467.13</v>
      </c>
      <c r="F32" s="30">
        <f t="shared" si="10"/>
        <v>-53152</v>
      </c>
      <c r="G32" s="30">
        <f t="shared" si="10"/>
        <v>-67066.9</v>
      </c>
      <c r="H32" s="30">
        <f t="shared" si="10"/>
        <v>-34495.83</v>
      </c>
      <c r="I32" s="30">
        <f t="shared" si="10"/>
        <v>-92178.15</v>
      </c>
      <c r="J32" s="30">
        <f t="shared" si="10"/>
        <v>-21873.23</v>
      </c>
      <c r="K32" s="30">
        <f t="shared" si="9"/>
        <v>-641951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-70699.2</v>
      </c>
      <c r="C33" s="30">
        <f t="shared" si="11"/>
        <v>-70488</v>
      </c>
      <c r="D33" s="30">
        <f t="shared" si="11"/>
        <v>-65502.8</v>
      </c>
      <c r="E33" s="30">
        <f t="shared" si="11"/>
        <v>-45526.8</v>
      </c>
      <c r="F33" s="30">
        <f t="shared" si="11"/>
        <v>-53152</v>
      </c>
      <c r="G33" s="30">
        <f t="shared" si="11"/>
        <v>-27935.6</v>
      </c>
      <c r="H33" s="30">
        <f t="shared" si="11"/>
        <v>-21626</v>
      </c>
      <c r="I33" s="30">
        <f t="shared" si="11"/>
        <v>-72094</v>
      </c>
      <c r="J33" s="30">
        <f t="shared" si="11"/>
        <v>-15677.2</v>
      </c>
      <c r="K33" s="30">
        <f t="shared" si="9"/>
        <v>-442701.6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-45511</v>
      </c>
      <c r="C36" s="30">
        <v>-5502.3</v>
      </c>
      <c r="D36" s="30">
        <v>-20014.46</v>
      </c>
      <c r="E36" s="30">
        <v>-49940.33</v>
      </c>
      <c r="F36" s="26">
        <v>0</v>
      </c>
      <c r="G36" s="30">
        <v>-39131.3</v>
      </c>
      <c r="H36" s="30">
        <v>-12869.83</v>
      </c>
      <c r="I36" s="30">
        <v>-20084.15</v>
      </c>
      <c r="J36" s="30">
        <v>-6196.03</v>
      </c>
      <c r="K36" s="30">
        <f t="shared" si="9"/>
        <v>-199249.4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-23394.219999999972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-6772.429999999993</v>
      </c>
      <c r="K37" s="30">
        <f t="shared" si="9"/>
        <v>-30166.649999999965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-23394.22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-6772.43</v>
      </c>
      <c r="K38" s="30">
        <f t="shared" si="9"/>
        <v>-30166.65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1689472.56</v>
      </c>
      <c r="C54" s="27">
        <f t="shared" si="15"/>
        <v>1628910.1900000002</v>
      </c>
      <c r="D54" s="27">
        <f t="shared" si="15"/>
        <v>2021566.2500000005</v>
      </c>
      <c r="E54" s="27">
        <f t="shared" si="15"/>
        <v>1217198.6600000001</v>
      </c>
      <c r="F54" s="27">
        <f t="shared" si="15"/>
        <v>1251336.85</v>
      </c>
      <c r="G54" s="27">
        <f t="shared" si="15"/>
        <v>1356296.6600000001</v>
      </c>
      <c r="H54" s="27">
        <f t="shared" si="15"/>
        <v>1255066.3099999998</v>
      </c>
      <c r="I54" s="27">
        <f t="shared" si="15"/>
        <v>1717211.5200000003</v>
      </c>
      <c r="J54" s="27">
        <f t="shared" si="15"/>
        <v>600139.9700000001</v>
      </c>
      <c r="K54" s="20">
        <f>SUM(B54:J54)</f>
        <v>12737198.97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1689472.55</v>
      </c>
      <c r="C60" s="10">
        <f t="shared" si="17"/>
        <v>1628910.190594392</v>
      </c>
      <c r="D60" s="10">
        <f t="shared" si="17"/>
        <v>2021566.248650528</v>
      </c>
      <c r="E60" s="10">
        <f t="shared" si="17"/>
        <v>1217198.6513337549</v>
      </c>
      <c r="F60" s="10">
        <f t="shared" si="17"/>
        <v>1251336.8479344528</v>
      </c>
      <c r="G60" s="10">
        <f t="shared" si="17"/>
        <v>1356296.6578527798</v>
      </c>
      <c r="H60" s="10">
        <f t="shared" si="17"/>
        <v>1255066.2935004346</v>
      </c>
      <c r="I60" s="10">
        <f>SUM(I61:I73)</f>
        <v>1717211.52</v>
      </c>
      <c r="J60" s="10">
        <f t="shared" si="17"/>
        <v>600139.9824388246</v>
      </c>
      <c r="K60" s="5">
        <f>SUM(K61:K73)</f>
        <v>12737198.942305166</v>
      </c>
      <c r="L60" s="9"/>
    </row>
    <row r="61" spans="1:12" ht="16.5" customHeight="1">
      <c r="A61" s="7" t="s">
        <v>56</v>
      </c>
      <c r="B61" s="8">
        <v>1495183.21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1495183.21</v>
      </c>
      <c r="L61"/>
    </row>
    <row r="62" spans="1:12" ht="16.5" customHeight="1">
      <c r="A62" s="7" t="s">
        <v>57</v>
      </c>
      <c r="B62" s="8">
        <v>194289.34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194289.34</v>
      </c>
      <c r="L62"/>
    </row>
    <row r="63" spans="1:12" ht="16.5" customHeight="1">
      <c r="A63" s="7" t="s">
        <v>4</v>
      </c>
      <c r="B63" s="6">
        <v>0</v>
      </c>
      <c r="C63" s="8">
        <v>1628910.190594392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1628910.190594392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2021566.248650528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2021566.248650528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1217198.6513337549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1217198.6513337549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1251336.8479344528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1251336.8479344528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1356296.6578527798</v>
      </c>
      <c r="H67" s="6">
        <v>0</v>
      </c>
      <c r="I67" s="6">
        <v>0</v>
      </c>
      <c r="J67" s="6">
        <v>0</v>
      </c>
      <c r="K67" s="5">
        <f t="shared" si="18"/>
        <v>1356296.6578527798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1255066.2935004346</v>
      </c>
      <c r="I68" s="6">
        <v>0</v>
      </c>
      <c r="J68" s="6">
        <v>0</v>
      </c>
      <c r="K68" s="5">
        <f t="shared" si="18"/>
        <v>1255066.2935004346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636742.03</v>
      </c>
      <c r="J70" s="6">
        <v>0</v>
      </c>
      <c r="K70" s="5">
        <f t="shared" si="18"/>
        <v>636742.03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1080469.49</v>
      </c>
      <c r="J71" s="6">
        <v>0</v>
      </c>
      <c r="K71" s="5">
        <f t="shared" si="18"/>
        <v>1080469.49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600139.9824388246</v>
      </c>
      <c r="K72" s="5">
        <f t="shared" si="18"/>
        <v>600139.9824388246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2023-09-08T18:31:33Z</dcterms:modified>
  <cp:category/>
  <cp:version/>
  <cp:contentType/>
  <cp:contentStatus/>
</cp:coreProperties>
</file>