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<sst xmlns="http://schemas.openxmlformats.org/spreadsheetml/2006/main" count="82" uniqueCount="81">
  <si>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</si>
  <si>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</si>
  <si>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</si>
  <si>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</si>
  <si>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</si>
  <si>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</si>
  <si>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</si>
  <si>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</si>
  <si>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</si>
  <si>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</si>
  <si>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</si>
  <si>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</si>
  <si>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</si>
  <si>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</si>
  <si>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</si>
  <si>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</si>
  <si>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</si>
  <si>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</si>
  <si>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</si>
  <si>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</si>
  <si>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</si>
  <si>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</si>
  <si>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</si>
  <si>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</si>
  <si>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</si>
  <si>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</si>
  <si>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</si>
  <si>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</si>
  <si>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</si>
  <si>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</si>
  <si>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</si>
  <si>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</si>
  <si>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</si>
  <si>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</si>
  <si>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</si>
  <si>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</si>
  <si>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</si>
  <si>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</si>
  <si>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</si>
  <si>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</si>
  <si>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</si>
  <si>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</si>
  <si>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</si>
  <si>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</si>
  <si>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</si>
  <si>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</si>
  <si>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</si>
  <si>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</si>
  <si>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</si>
  <si>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</si>
  <si>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</si>
  <si>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</si>
  <si>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</si>
  <si>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</si>
  <si>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</si>
  <si>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</si>
  <si>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</si>
  <si>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</si>
  <si>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</si>
  <si>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</si>
  <si>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</si>
  <si>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</si>
  <si>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</si>
  <si>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</si>
  <si>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</si>
  <si>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</si>
  <si>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</si>
  <si>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</si>
  <si>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</si>
  <si>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</si>
  <si>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</si>
  <si>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</si>
  <si>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</si>
  <si>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</si>
  <si>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</si>
  <si>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</si>
  <si>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</si>
  <si>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</si>
  <si>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</si>
  <si>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</si>
  <si>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25/08/23 - VENCIMENTO 01/09/23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</si>
</sst>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333470</v>
      </c>
      <c r="C7" s="46">
        <f aca="true" t="shared" si="0" ref="C7:J7">+C8+C11</f>
        <v>272029</v>
      </c>
      <c r="D7" s="46">
        <f t="shared" si="0"/>
        <v>328888</v>
      </c>
      <c r="E7" s="46">
        <f t="shared" si="0"/>
        <v>181188</v>
      </c>
      <c r="F7" s="46">
        <f t="shared" si="0"/>
        <v>233642</v>
      </c>
      <c r="G7" s="46">
        <f t="shared" si="0"/>
        <v>222817</v>
      </c>
      <c r="H7" s="46">
        <f t="shared" si="0"/>
        <v>249543</v>
      </c>
      <c r="I7" s="46">
        <f t="shared" si="0"/>
        <v>366393</v>
      </c>
      <c r="J7" s="46">
        <f t="shared" si="0"/>
        <v>114543</v>
      </c>
      <c r="K7" s="38">
        <f aca="true" t="shared" si="1" ref="K7:K13">SUM(B7:J7)</f>
        <v>2302513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15126</v>
      </c>
      <c r="C8" s="44">
        <f t="shared" si="2"/>
        <v>15401</v>
      </c>
      <c r="D8" s="44">
        <f t="shared" si="2"/>
        <v>14584</v>
      </c>
      <c r="E8" s="44">
        <f t="shared" si="2"/>
        <v>10257</v>
      </c>
      <c r="F8" s="44">
        <f t="shared" si="2"/>
        <v>11344</v>
      </c>
      <c r="G8" s="44">
        <f t="shared" si="2"/>
        <v>5871</v>
      </c>
      <c r="H8" s="44">
        <f t="shared" si="2"/>
        <v>4804</v>
      </c>
      <c r="I8" s="44">
        <f t="shared" si="2"/>
        <v>15526</v>
      </c>
      <c r="J8" s="44">
        <f t="shared" si="2"/>
        <v>3137</v>
      </c>
      <c r="K8" s="38">
        <f t="shared" si="1"/>
        <v>96050</v>
      </c>
      <c r="L8"/>
      <c r="M8"/>
      <c r="N8"/>
    </row>
    <row r="9" spans="1:14" ht="16.5" customHeight="1">
      <c r="A9" s="22" t="s">
        <v>32</v>
      </c>
      <c r="B9" s="44">
        <v>15081</v>
      </c>
      <c r="C9" s="44">
        <v>15396</v>
      </c>
      <c r="D9" s="44">
        <v>14584</v>
      </c>
      <c r="E9" s="44">
        <v>10070</v>
      </c>
      <c r="F9" s="44">
        <v>11331</v>
      </c>
      <c r="G9" s="44">
        <v>5865</v>
      </c>
      <c r="H9" s="44">
        <v>4804</v>
      </c>
      <c r="I9" s="44">
        <v>15449</v>
      </c>
      <c r="J9" s="44">
        <v>3137</v>
      </c>
      <c r="K9" s="38">
        <f t="shared" si="1"/>
        <v>95717</v>
      </c>
      <c r="L9"/>
      <c r="M9"/>
      <c r="N9"/>
    </row>
    <row r="10" spans="1:14" ht="16.5" customHeight="1">
      <c r="A10" s="22" t="s">
        <v>31</v>
      </c>
      <c r="B10" s="44">
        <v>45</v>
      </c>
      <c r="C10" s="44">
        <v>5</v>
      </c>
      <c r="D10" s="44">
        <v>0</v>
      </c>
      <c r="E10" s="44">
        <v>187</v>
      </c>
      <c r="F10" s="44">
        <v>13</v>
      </c>
      <c r="G10" s="44">
        <v>6</v>
      </c>
      <c r="H10" s="44">
        <v>0</v>
      </c>
      <c r="I10" s="44">
        <v>77</v>
      </c>
      <c r="J10" s="44">
        <v>0</v>
      </c>
      <c r="K10" s="38">
        <f t="shared" si="1"/>
        <v>333</v>
      </c>
      <c r="L10"/>
      <c r="M10"/>
      <c r="N10"/>
    </row>
    <row r="11" spans="1:14" ht="16.5" customHeight="1">
      <c r="A11" s="43" t="s">
        <v>67</v>
      </c>
      <c r="B11" s="42">
        <v>318344</v>
      </c>
      <c r="C11" s="42">
        <v>256628</v>
      </c>
      <c r="D11" s="42">
        <v>314304</v>
      </c>
      <c r="E11" s="42">
        <v>170931</v>
      </c>
      <c r="F11" s="42">
        <v>222298</v>
      </c>
      <c r="G11" s="42">
        <v>216946</v>
      </c>
      <c r="H11" s="42">
        <v>244739</v>
      </c>
      <c r="I11" s="42">
        <v>350867</v>
      </c>
      <c r="J11" s="42">
        <v>111406</v>
      </c>
      <c r="K11" s="38">
        <f t="shared" si="1"/>
        <v>2206463</v>
      </c>
      <c r="L11" s="59"/>
      <c r="M11" s="59"/>
      <c r="N11" s="59"/>
    </row>
    <row r="12" spans="1:14" ht="16.5" customHeight="1">
      <c r="A12" s="22" t="s">
        <v>79</v>
      </c>
      <c r="B12" s="42">
        <v>21277</v>
      </c>
      <c r="C12" s="42">
        <v>18936</v>
      </c>
      <c r="D12" s="42">
        <v>23396</v>
      </c>
      <c r="E12" s="42">
        <v>15214</v>
      </c>
      <c r="F12" s="42">
        <v>12499</v>
      </c>
      <c r="G12" s="42">
        <v>11248</v>
      </c>
      <c r="H12" s="42">
        <v>11313</v>
      </c>
      <c r="I12" s="42">
        <v>17797</v>
      </c>
      <c r="J12" s="42">
        <v>4780</v>
      </c>
      <c r="K12" s="38">
        <f t="shared" si="1"/>
        <v>136460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297067</v>
      </c>
      <c r="C13" s="42">
        <f>+C11-C12</f>
        <v>237692</v>
      </c>
      <c r="D13" s="42">
        <f>+D11-D12</f>
        <v>290908</v>
      </c>
      <c r="E13" s="42">
        <f aca="true" t="shared" si="3" ref="E13:J13">+E11-E12</f>
        <v>155717</v>
      </c>
      <c r="F13" s="42">
        <f t="shared" si="3"/>
        <v>209799</v>
      </c>
      <c r="G13" s="42">
        <f t="shared" si="3"/>
        <v>205698</v>
      </c>
      <c r="H13" s="42">
        <f t="shared" si="3"/>
        <v>233426</v>
      </c>
      <c r="I13" s="42">
        <f t="shared" si="3"/>
        <v>333070</v>
      </c>
      <c r="J13" s="42">
        <f t="shared" si="3"/>
        <v>106626</v>
      </c>
      <c r="K13" s="38">
        <f t="shared" si="1"/>
        <v>2070003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1.161254787501595</v>
      </c>
      <c r="C18" s="39">
        <v>1.220334789794488</v>
      </c>
      <c r="D18" s="39">
        <v>1.142088874985927</v>
      </c>
      <c r="E18" s="39">
        <v>1.462806865054247</v>
      </c>
      <c r="F18" s="39">
        <v>1.063162512386795</v>
      </c>
      <c r="G18" s="39">
        <v>1.204140220470141</v>
      </c>
      <c r="H18" s="39">
        <v>1.227524079270901</v>
      </c>
      <c r="I18" s="39">
        <v>1.153448543684605</v>
      </c>
      <c r="J18" s="39">
        <v>1.137269236758054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1782785.85</v>
      </c>
      <c r="C20" s="36">
        <f aca="true" t="shared" si="4" ref="C20:J20">SUM(C21:C28)</f>
        <v>1676607.4300000004</v>
      </c>
      <c r="D20" s="36">
        <f t="shared" si="4"/>
        <v>2100556.35</v>
      </c>
      <c r="E20" s="36">
        <f t="shared" si="4"/>
        <v>1295590.57</v>
      </c>
      <c r="F20" s="36">
        <f t="shared" si="4"/>
        <v>1276446.0799999998</v>
      </c>
      <c r="G20" s="36">
        <f t="shared" si="4"/>
        <v>1392733.12</v>
      </c>
      <c r="H20" s="36">
        <f t="shared" si="4"/>
        <v>1273534.27</v>
      </c>
      <c r="I20" s="36">
        <f t="shared" si="4"/>
        <v>1783907.4800000002</v>
      </c>
      <c r="J20" s="36">
        <f t="shared" si="4"/>
        <v>617816.3700000001</v>
      </c>
      <c r="K20" s="36">
        <f aca="true" t="shared" si="5" ref="K20:K28">SUM(B20:J20)</f>
        <v>13199977.520000003</v>
      </c>
      <c r="L20"/>
      <c r="M20"/>
      <c r="N20"/>
    </row>
    <row r="21" spans="1:14" ht="16.5" customHeight="1">
      <c r="A21" s="35" t="s">
        <v>28</v>
      </c>
      <c r="B21" s="58">
        <f>ROUND((B15+B16)*B7,2)</f>
        <v>1477572.22</v>
      </c>
      <c r="C21" s="58">
        <f>ROUND((C15+C16)*C7,2)</f>
        <v>1324155.56</v>
      </c>
      <c r="D21" s="58">
        <f aca="true" t="shared" si="6" ref="D21:J21">ROUND((D15+D16)*D7,2)</f>
        <v>1774745.43</v>
      </c>
      <c r="E21" s="58">
        <f t="shared" si="6"/>
        <v>850061.62</v>
      </c>
      <c r="F21" s="58">
        <f t="shared" si="6"/>
        <v>1160009.17</v>
      </c>
      <c r="G21" s="58">
        <f t="shared" si="6"/>
        <v>1117471.82</v>
      </c>
      <c r="H21" s="58">
        <f t="shared" si="6"/>
        <v>996475.11</v>
      </c>
      <c r="I21" s="58">
        <f t="shared" si="6"/>
        <v>1477919.44</v>
      </c>
      <c r="J21" s="58">
        <f t="shared" si="6"/>
        <v>522797.16</v>
      </c>
      <c r="K21" s="30">
        <f t="shared" si="5"/>
        <v>10701207.53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238265.59</v>
      </c>
      <c r="C22" s="30">
        <f t="shared" si="7"/>
        <v>291757.54</v>
      </c>
      <c r="D22" s="30">
        <f t="shared" si="7"/>
        <v>252171.58</v>
      </c>
      <c r="E22" s="30">
        <f t="shared" si="7"/>
        <v>393414.35</v>
      </c>
      <c r="F22" s="30">
        <f t="shared" si="7"/>
        <v>73269.09</v>
      </c>
      <c r="G22" s="30">
        <f t="shared" si="7"/>
        <v>228120.94</v>
      </c>
      <c r="H22" s="30">
        <f t="shared" si="7"/>
        <v>226722.08</v>
      </c>
      <c r="I22" s="30">
        <f t="shared" si="7"/>
        <v>226784.59</v>
      </c>
      <c r="J22" s="30">
        <f t="shared" si="7"/>
        <v>71763.97</v>
      </c>
      <c r="K22" s="30">
        <f t="shared" si="5"/>
        <v>2002269.7300000002</v>
      </c>
      <c r="L22"/>
      <c r="M22"/>
      <c r="N22"/>
    </row>
    <row r="23" spans="1:14" ht="16.5" customHeight="1">
      <c r="A23" s="18" t="s">
        <v>26</v>
      </c>
      <c r="B23" s="30">
        <v>62700.23</v>
      </c>
      <c r="C23" s="30">
        <v>54912.86</v>
      </c>
      <c r="D23" s="30">
        <v>65592.05</v>
      </c>
      <c r="E23" s="30">
        <v>45216.06</v>
      </c>
      <c r="F23" s="30">
        <v>39690.2</v>
      </c>
      <c r="G23" s="30">
        <v>43493.58</v>
      </c>
      <c r="H23" s="30">
        <v>45041.47</v>
      </c>
      <c r="I23" s="30">
        <v>73177.08</v>
      </c>
      <c r="J23" s="30">
        <v>20640.41</v>
      </c>
      <c r="K23" s="30">
        <f t="shared" si="5"/>
        <v>450463.94000000006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1320.84</v>
      </c>
      <c r="C26" s="30">
        <v>1240.08</v>
      </c>
      <c r="D26" s="30">
        <v>1555.31</v>
      </c>
      <c r="E26" s="30">
        <v>958.72</v>
      </c>
      <c r="F26" s="30">
        <v>945.69</v>
      </c>
      <c r="G26" s="30">
        <v>1031.66</v>
      </c>
      <c r="H26" s="30">
        <v>943.09</v>
      </c>
      <c r="I26" s="30">
        <v>1320.84</v>
      </c>
      <c r="J26" s="30">
        <v>458.52</v>
      </c>
      <c r="K26" s="30">
        <f t="shared" si="5"/>
        <v>9774.75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665.51</v>
      </c>
      <c r="I28" s="30">
        <v>952.21</v>
      </c>
      <c r="J28" s="30">
        <v>313.72</v>
      </c>
      <c r="K28" s="30">
        <f t="shared" si="5"/>
        <v>6325.05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-120493.11</v>
      </c>
      <c r="C31" s="30">
        <f t="shared" si="8"/>
        <v>-93113.98</v>
      </c>
      <c r="D31" s="30">
        <f t="shared" si="8"/>
        <v>-101051.79999999996</v>
      </c>
      <c r="E31" s="30">
        <f t="shared" si="8"/>
        <v>-97474.8</v>
      </c>
      <c r="F31" s="30">
        <f t="shared" si="8"/>
        <v>-58177.37</v>
      </c>
      <c r="G31" s="30">
        <f t="shared" si="8"/>
        <v>-76345.42</v>
      </c>
      <c r="H31" s="30">
        <f t="shared" si="8"/>
        <v>-32068.899999999998</v>
      </c>
      <c r="I31" s="30">
        <f t="shared" si="8"/>
        <v>-100035.75</v>
      </c>
      <c r="J31" s="30">
        <f t="shared" si="8"/>
        <v>-32145.15</v>
      </c>
      <c r="K31" s="30">
        <f aca="true" t="shared" si="9" ref="K31:K41">SUM(B31:J31)</f>
        <v>-710906.28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-107215.2</v>
      </c>
      <c r="C32" s="30">
        <f t="shared" si="10"/>
        <v>-73766.7</v>
      </c>
      <c r="D32" s="30">
        <f t="shared" si="10"/>
        <v>-78669.35</v>
      </c>
      <c r="E32" s="30">
        <f t="shared" si="10"/>
        <v>-90874.8</v>
      </c>
      <c r="F32" s="30">
        <f t="shared" si="10"/>
        <v>-49856.4</v>
      </c>
      <c r="G32" s="30">
        <f t="shared" si="10"/>
        <v>-60495.2</v>
      </c>
      <c r="H32" s="30">
        <f t="shared" si="10"/>
        <v>-32068.899999999998</v>
      </c>
      <c r="I32" s="30">
        <f t="shared" si="10"/>
        <v>-85034.57</v>
      </c>
      <c r="J32" s="30">
        <f t="shared" si="10"/>
        <v>-19065.55</v>
      </c>
      <c r="K32" s="30">
        <f t="shared" si="9"/>
        <v>-597046.6700000002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-66356.4</v>
      </c>
      <c r="C33" s="30">
        <f t="shared" si="11"/>
        <v>-67742.4</v>
      </c>
      <c r="D33" s="30">
        <f t="shared" si="11"/>
        <v>-64169.6</v>
      </c>
      <c r="E33" s="30">
        <f t="shared" si="11"/>
        <v>-44308</v>
      </c>
      <c r="F33" s="30">
        <f t="shared" si="11"/>
        <v>-49856.4</v>
      </c>
      <c r="G33" s="30">
        <f t="shared" si="11"/>
        <v>-25806</v>
      </c>
      <c r="H33" s="30">
        <f t="shared" si="11"/>
        <v>-21137.6</v>
      </c>
      <c r="I33" s="30">
        <f t="shared" si="11"/>
        <v>-67975.6</v>
      </c>
      <c r="J33" s="30">
        <f t="shared" si="11"/>
        <v>-13802.8</v>
      </c>
      <c r="K33" s="30">
        <f t="shared" si="9"/>
        <v>-421154.8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-40858.8</v>
      </c>
      <c r="C36" s="30">
        <v>-6024.3</v>
      </c>
      <c r="D36" s="30">
        <v>-14499.75</v>
      </c>
      <c r="E36" s="30">
        <v>-46566.8</v>
      </c>
      <c r="F36" s="26">
        <v>0</v>
      </c>
      <c r="G36" s="30">
        <v>-34689.2</v>
      </c>
      <c r="H36" s="30">
        <v>-10931.3</v>
      </c>
      <c r="I36" s="30">
        <v>-17058.97</v>
      </c>
      <c r="J36" s="30">
        <v>-5262.75</v>
      </c>
      <c r="K36" s="30">
        <f t="shared" si="9"/>
        <v>-175891.87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-13277.91</v>
      </c>
      <c r="C37" s="27">
        <f t="shared" si="12"/>
        <v>-19347.28</v>
      </c>
      <c r="D37" s="27">
        <f t="shared" si="12"/>
        <v>-22382.449999999953</v>
      </c>
      <c r="E37" s="27">
        <f t="shared" si="12"/>
        <v>-6600</v>
      </c>
      <c r="F37" s="27">
        <f t="shared" si="12"/>
        <v>-8320.97</v>
      </c>
      <c r="G37" s="27">
        <f t="shared" si="12"/>
        <v>-15850.22</v>
      </c>
      <c r="H37" s="27">
        <f t="shared" si="12"/>
        <v>0</v>
      </c>
      <c r="I37" s="27">
        <f t="shared" si="12"/>
        <v>-15001.18</v>
      </c>
      <c r="J37" s="27">
        <f t="shared" si="12"/>
        <v>-13079.6</v>
      </c>
      <c r="K37" s="30">
        <f t="shared" si="9"/>
        <v>-113859.60999999996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-3377.91</v>
      </c>
      <c r="C39" s="27">
        <v>-2847.28</v>
      </c>
      <c r="D39" s="27">
        <v>0</v>
      </c>
      <c r="E39" s="27">
        <v>0</v>
      </c>
      <c r="F39" s="27">
        <v>-8320.97</v>
      </c>
      <c r="G39" s="27">
        <v>-12550.22</v>
      </c>
      <c r="H39" s="27">
        <v>0</v>
      </c>
      <c r="I39" s="27">
        <v>-15001.18</v>
      </c>
      <c r="J39" s="27">
        <v>0</v>
      </c>
      <c r="K39" s="30">
        <f t="shared" si="9"/>
        <v>-42097.56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30">
        <v>-9900</v>
      </c>
      <c r="C41" s="30">
        <v>-16500</v>
      </c>
      <c r="D41" s="17"/>
      <c r="E41" s="30">
        <v>-6600</v>
      </c>
      <c r="F41" s="17"/>
      <c r="G41" s="30">
        <v>-3300</v>
      </c>
      <c r="H41" s="17"/>
      <c r="I41" s="17"/>
      <c r="J41" s="30">
        <v>-6600</v>
      </c>
      <c r="K41" s="30">
        <f t="shared" si="9"/>
        <v>-42900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1662292.74</v>
      </c>
      <c r="C54" s="27">
        <f t="shared" si="15"/>
        <v>1583493.4500000004</v>
      </c>
      <c r="D54" s="27">
        <f t="shared" si="15"/>
        <v>1999504.55</v>
      </c>
      <c r="E54" s="27">
        <f t="shared" si="15"/>
        <v>1198115.77</v>
      </c>
      <c r="F54" s="27">
        <f t="shared" si="15"/>
        <v>1218268.7099999997</v>
      </c>
      <c r="G54" s="27">
        <f t="shared" si="15"/>
        <v>1316387.7000000002</v>
      </c>
      <c r="H54" s="27">
        <f t="shared" si="15"/>
        <v>1241465.37</v>
      </c>
      <c r="I54" s="27">
        <f t="shared" si="15"/>
        <v>1683871.7300000002</v>
      </c>
      <c r="J54" s="27">
        <f t="shared" si="15"/>
        <v>585671.2200000001</v>
      </c>
      <c r="K54" s="20">
        <f>SUM(B54:J54)</f>
        <v>12489071.24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1672192.76</v>
      </c>
      <c r="C60" s="10">
        <f t="shared" si="17"/>
        <v>1590093.446242736</v>
      </c>
      <c r="D60" s="10">
        <f t="shared" si="17"/>
        <v>1983004.5475133797</v>
      </c>
      <c r="E60" s="10">
        <f t="shared" si="17"/>
        <v>1204715.788207048</v>
      </c>
      <c r="F60" s="10">
        <f t="shared" si="17"/>
        <v>1211668.698712094</v>
      </c>
      <c r="G60" s="10">
        <f t="shared" si="17"/>
        <v>1319687.7029116142</v>
      </c>
      <c r="H60" s="10">
        <f t="shared" si="17"/>
        <v>1238165.3740759632</v>
      </c>
      <c r="I60" s="10">
        <f>SUM(I61:I73)</f>
        <v>1683871.7200000002</v>
      </c>
      <c r="J60" s="10">
        <f t="shared" si="17"/>
        <v>585671.217922323</v>
      </c>
      <c r="K60" s="5">
        <f>SUM(K61:K73)</f>
        <v>12489071.255585156</v>
      </c>
      <c r="L60" s="9"/>
    </row>
    <row r="61" spans="1:12" ht="16.5" customHeight="1">
      <c r="A61" s="7" t="s">
        <v>56</v>
      </c>
      <c r="B61" s="8">
        <v>1461329.25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1461329.25</v>
      </c>
      <c r="L61"/>
    </row>
    <row r="62" spans="1:12" ht="16.5" customHeight="1">
      <c r="A62" s="7" t="s">
        <v>57</v>
      </c>
      <c r="B62" s="8">
        <v>210863.51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210863.51</v>
      </c>
      <c r="L62"/>
    </row>
    <row r="63" spans="1:12" ht="16.5" customHeight="1">
      <c r="A63" s="7" t="s">
        <v>4</v>
      </c>
      <c r="B63" s="6">
        <v>0</v>
      </c>
      <c r="C63" s="8">
        <v>1590093.446242736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1590093.446242736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1983004.5475133797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1983004.5475133797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1204715.788207048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1204715.788207048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1211668.698712094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1211668.698712094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1319687.7029116142</v>
      </c>
      <c r="H67" s="6">
        <v>0</v>
      </c>
      <c r="I67" s="6">
        <v>0</v>
      </c>
      <c r="J67" s="6">
        <v>0</v>
      </c>
      <c r="K67" s="5">
        <f t="shared" si="18"/>
        <v>1319687.7029116142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1238165.3740759632</v>
      </c>
      <c r="I68" s="6">
        <v>0</v>
      </c>
      <c r="J68" s="6">
        <v>0</v>
      </c>
      <c r="K68" s="5">
        <f t="shared" si="18"/>
        <v>1238165.3740759632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610235.11</v>
      </c>
      <c r="J70" s="6">
        <v>0</v>
      </c>
      <c r="K70" s="5">
        <f t="shared" si="18"/>
        <v>610235.11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1073636.61</v>
      </c>
      <c r="J71" s="6">
        <v>0</v>
      </c>
      <c r="K71" s="5">
        <f t="shared" si="18"/>
        <v>1073636.61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585671.217922323</v>
      </c>
      <c r="K72" s="5">
        <f t="shared" si="18"/>
        <v>585671.217922323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2023-08-31T20:47:10Z</dcterms:modified>
  <cp:category/>
  <cp:version/>
  <cp:contentType/>
  <cp:contentStatus/>
</cp:coreProperties>
</file>