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<sst xmlns="http://schemas.openxmlformats.org/spreadsheetml/2006/main" count="82" uniqueCount="81">
  <si>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</si>
  <si>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</si>
  <si>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</si>
  <si>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</si>
  <si>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</si>
  <si>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</si>
  <si>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</si>
  <si>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</si>
  <si>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</si>
  <si>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</si>
  <si>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</si>
  <si>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</si>
  <si>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</si>
  <si>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</si>
  <si>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</si>
  <si>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</si>
  <si>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</si>
  <si>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</si>
  <si>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</si>
  <si>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</si>
  <si>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</si>
  <si>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</si>
  <si>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</si>
  <si>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</si>
  <si>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</si>
  <si>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</si>
  <si>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</si>
  <si>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</si>
  <si>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</si>
  <si>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</si>
  <si>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</si>
  <si>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</si>
  <si>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</si>
  <si>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</si>
  <si>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</si>
  <si>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</si>
  <si>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</si>
  <si>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</si>
  <si>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</si>
  <si>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</si>
  <si>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</si>
  <si>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</si>
  <si>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</si>
  <si>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</si>
  <si>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</si>
  <si>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</si>
  <si>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</si>
  <si>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</si>
  <si>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</si>
  <si>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</si>
  <si>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</si>
  <si>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</si>
  <si>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</si>
  <si>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</si>
  <si>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</si>
  <si>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</si>
  <si>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</si>
  <si>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</si>
  <si>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</si>
  <si>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</si>
  <si>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</si>
  <si>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</si>
  <si>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</si>
  <si>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</si>
  <si>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</si>
  <si>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</si>
  <si>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</si>
  <si>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</si>
  <si>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</si>
  <si>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</si>
  <si>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</si>
  <si>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</si>
  <si>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</si>
  <si>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</si>
  <si>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</si>
  <si>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</si>
  <si>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</si>
  <si>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</si>
  <si>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</si>
  <si>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</si>
  <si>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20/08/23 - VENCIMENTO 25/08/23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</si>
</sst>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96878</v>
      </c>
      <c r="C7" s="46">
        <f aca="true" t="shared" si="0" ref="C7:J7">+C8+C11</f>
        <v>69138</v>
      </c>
      <c r="D7" s="46">
        <f t="shared" si="0"/>
        <v>102395</v>
      </c>
      <c r="E7" s="46">
        <f t="shared" si="0"/>
        <v>48726</v>
      </c>
      <c r="F7" s="46">
        <f t="shared" si="0"/>
        <v>81906</v>
      </c>
      <c r="G7" s="46">
        <f t="shared" si="0"/>
        <v>78366</v>
      </c>
      <c r="H7" s="46">
        <f t="shared" si="0"/>
        <v>89758</v>
      </c>
      <c r="I7" s="46">
        <f t="shared" si="0"/>
        <v>119513</v>
      </c>
      <c r="J7" s="46">
        <f t="shared" si="0"/>
        <v>27922</v>
      </c>
      <c r="K7" s="38">
        <f aca="true" t="shared" si="1" ref="K7:K13">SUM(B7:J7)</f>
        <v>714602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6195</v>
      </c>
      <c r="C8" s="44">
        <f t="shared" si="2"/>
        <v>5893</v>
      </c>
      <c r="D8" s="44">
        <f t="shared" si="2"/>
        <v>6950</v>
      </c>
      <c r="E8" s="44">
        <f t="shared" si="2"/>
        <v>3757</v>
      </c>
      <c r="F8" s="44">
        <f t="shared" si="2"/>
        <v>5263</v>
      </c>
      <c r="G8" s="44">
        <f t="shared" si="2"/>
        <v>3187</v>
      </c>
      <c r="H8" s="44">
        <f t="shared" si="2"/>
        <v>2732</v>
      </c>
      <c r="I8" s="44">
        <f t="shared" si="2"/>
        <v>7194</v>
      </c>
      <c r="J8" s="44">
        <f t="shared" si="2"/>
        <v>910</v>
      </c>
      <c r="K8" s="38">
        <f t="shared" si="1"/>
        <v>42081</v>
      </c>
      <c r="L8"/>
      <c r="M8"/>
      <c r="N8"/>
    </row>
    <row r="9" spans="1:14" ht="16.5" customHeight="1">
      <c r="A9" s="22" t="s">
        <v>32</v>
      </c>
      <c r="B9" s="44">
        <v>6183</v>
      </c>
      <c r="C9" s="44">
        <v>5893</v>
      </c>
      <c r="D9" s="44">
        <v>6950</v>
      </c>
      <c r="E9" s="44">
        <v>3685</v>
      </c>
      <c r="F9" s="44">
        <v>5260</v>
      </c>
      <c r="G9" s="44">
        <v>3185</v>
      </c>
      <c r="H9" s="44">
        <v>2732</v>
      </c>
      <c r="I9" s="44">
        <v>7184</v>
      </c>
      <c r="J9" s="44">
        <v>910</v>
      </c>
      <c r="K9" s="38">
        <f t="shared" si="1"/>
        <v>41982</v>
      </c>
      <c r="L9"/>
      <c r="M9"/>
      <c r="N9"/>
    </row>
    <row r="10" spans="1:14" ht="16.5" customHeight="1">
      <c r="A10" s="22" t="s">
        <v>31</v>
      </c>
      <c r="B10" s="44">
        <v>12</v>
      </c>
      <c r="C10" s="44">
        <v>0</v>
      </c>
      <c r="D10" s="44">
        <v>0</v>
      </c>
      <c r="E10" s="44">
        <v>72</v>
      </c>
      <c r="F10" s="44">
        <v>3</v>
      </c>
      <c r="G10" s="44">
        <v>2</v>
      </c>
      <c r="H10" s="44">
        <v>0</v>
      </c>
      <c r="I10" s="44">
        <v>10</v>
      </c>
      <c r="J10" s="44">
        <v>0</v>
      </c>
      <c r="K10" s="38">
        <f t="shared" si="1"/>
        <v>99</v>
      </c>
      <c r="L10"/>
      <c r="M10"/>
      <c r="N10"/>
    </row>
    <row r="11" spans="1:14" ht="16.5" customHeight="1">
      <c r="A11" s="43" t="s">
        <v>67</v>
      </c>
      <c r="B11" s="42">
        <v>90683</v>
      </c>
      <c r="C11" s="42">
        <v>63245</v>
      </c>
      <c r="D11" s="42">
        <v>95445</v>
      </c>
      <c r="E11" s="42">
        <v>44969</v>
      </c>
      <c r="F11" s="42">
        <v>76643</v>
      </c>
      <c r="G11" s="42">
        <v>75179</v>
      </c>
      <c r="H11" s="42">
        <v>87026</v>
      </c>
      <c r="I11" s="42">
        <v>112319</v>
      </c>
      <c r="J11" s="42">
        <v>27012</v>
      </c>
      <c r="K11" s="38">
        <f t="shared" si="1"/>
        <v>672521</v>
      </c>
      <c r="L11" s="59"/>
      <c r="M11" s="59"/>
      <c r="N11" s="59"/>
    </row>
    <row r="12" spans="1:14" ht="16.5" customHeight="1">
      <c r="A12" s="22" t="s">
        <v>79</v>
      </c>
      <c r="B12" s="42">
        <v>8085</v>
      </c>
      <c r="C12" s="42">
        <v>5866</v>
      </c>
      <c r="D12" s="42">
        <v>10069</v>
      </c>
      <c r="E12" s="42">
        <v>5657</v>
      </c>
      <c r="F12" s="42">
        <v>6291</v>
      </c>
      <c r="G12" s="42">
        <v>4839</v>
      </c>
      <c r="H12" s="42">
        <v>4916</v>
      </c>
      <c r="I12" s="42">
        <v>6868</v>
      </c>
      <c r="J12" s="42">
        <v>1319</v>
      </c>
      <c r="K12" s="38">
        <f t="shared" si="1"/>
        <v>53910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82598</v>
      </c>
      <c r="C13" s="42">
        <f>+C11-C12</f>
        <v>57379</v>
      </c>
      <c r="D13" s="42">
        <f>+D11-D12</f>
        <v>85376</v>
      </c>
      <c r="E13" s="42">
        <f aca="true" t="shared" si="3" ref="E13:J13">+E11-E12</f>
        <v>39312</v>
      </c>
      <c r="F13" s="42">
        <f t="shared" si="3"/>
        <v>70352</v>
      </c>
      <c r="G13" s="42">
        <f t="shared" si="3"/>
        <v>70340</v>
      </c>
      <c r="H13" s="42">
        <f t="shared" si="3"/>
        <v>82110</v>
      </c>
      <c r="I13" s="42">
        <f t="shared" si="3"/>
        <v>105451</v>
      </c>
      <c r="J13" s="42">
        <f t="shared" si="3"/>
        <v>25693</v>
      </c>
      <c r="K13" s="38">
        <f t="shared" si="1"/>
        <v>618611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1.070816566416687</v>
      </c>
      <c r="C18" s="39">
        <v>1.187728643060946</v>
      </c>
      <c r="D18" s="39">
        <v>1.084442242548399</v>
      </c>
      <c r="E18" s="39">
        <v>1.327836418192123</v>
      </c>
      <c r="F18" s="39">
        <v>0.997678931079122</v>
      </c>
      <c r="G18" s="39">
        <v>1.155432562542166</v>
      </c>
      <c r="H18" s="39">
        <v>1.173119195813501</v>
      </c>
      <c r="I18" s="39">
        <v>1.106692719982168</v>
      </c>
      <c r="J18" s="39">
        <v>1.010056066518756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486833.39999999997</v>
      </c>
      <c r="C20" s="36">
        <f aca="true" t="shared" si="4" ref="C20:J20">SUM(C21:C28)</f>
        <v>431127.02</v>
      </c>
      <c r="D20" s="36">
        <f t="shared" si="4"/>
        <v>642109.1000000001</v>
      </c>
      <c r="E20" s="36">
        <f t="shared" si="4"/>
        <v>331012.76999999996</v>
      </c>
      <c r="F20" s="36">
        <f t="shared" si="4"/>
        <v>428921.74</v>
      </c>
      <c r="G20" s="36">
        <f t="shared" si="4"/>
        <v>476542.29999999993</v>
      </c>
      <c r="H20" s="36">
        <f t="shared" si="4"/>
        <v>450719.67000000004</v>
      </c>
      <c r="I20" s="36">
        <f t="shared" si="4"/>
        <v>572914.1499999999</v>
      </c>
      <c r="J20" s="36">
        <f t="shared" si="4"/>
        <v>140881.79</v>
      </c>
      <c r="K20" s="36">
        <f aca="true" t="shared" si="5" ref="K20:K28">SUM(B20:J20)</f>
        <v>3961061.94</v>
      </c>
      <c r="L20"/>
      <c r="M20"/>
      <c r="N20"/>
    </row>
    <row r="21" spans="1:14" ht="16.5" customHeight="1">
      <c r="A21" s="35" t="s">
        <v>28</v>
      </c>
      <c r="B21" s="58">
        <f>ROUND((B15+B16)*B7,2)</f>
        <v>429256.73</v>
      </c>
      <c r="C21" s="58">
        <f>ROUND((C15+C16)*C7,2)</f>
        <v>336543.04</v>
      </c>
      <c r="D21" s="58">
        <f aca="true" t="shared" si="6" ref="D21:J21">ROUND((D15+D16)*D7,2)</f>
        <v>552543.9</v>
      </c>
      <c r="E21" s="58">
        <f t="shared" si="6"/>
        <v>228602.9</v>
      </c>
      <c r="F21" s="58">
        <f t="shared" si="6"/>
        <v>406655.1</v>
      </c>
      <c r="G21" s="58">
        <f t="shared" si="6"/>
        <v>393021.16</v>
      </c>
      <c r="H21" s="58">
        <f t="shared" si="6"/>
        <v>358421.65</v>
      </c>
      <c r="I21" s="58">
        <f t="shared" si="6"/>
        <v>482079.59</v>
      </c>
      <c r="J21" s="58">
        <f t="shared" si="6"/>
        <v>127441.59</v>
      </c>
      <c r="K21" s="30">
        <f t="shared" si="5"/>
        <v>3314565.6599999997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30398.49</v>
      </c>
      <c r="C22" s="30">
        <f t="shared" si="7"/>
        <v>63178.77</v>
      </c>
      <c r="D22" s="30">
        <f t="shared" si="7"/>
        <v>46658.05</v>
      </c>
      <c r="E22" s="30">
        <f t="shared" si="7"/>
        <v>74944.36</v>
      </c>
      <c r="F22" s="30">
        <f t="shared" si="7"/>
        <v>-943.87</v>
      </c>
      <c r="G22" s="30">
        <f t="shared" si="7"/>
        <v>61088.29</v>
      </c>
      <c r="H22" s="30">
        <f t="shared" si="7"/>
        <v>62049.67</v>
      </c>
      <c r="I22" s="30">
        <f t="shared" si="7"/>
        <v>51434.38</v>
      </c>
      <c r="J22" s="30">
        <f t="shared" si="7"/>
        <v>1281.56</v>
      </c>
      <c r="K22" s="30">
        <f t="shared" si="5"/>
        <v>390089.69999999995</v>
      </c>
      <c r="L22"/>
      <c r="M22"/>
      <c r="N22"/>
    </row>
    <row r="23" spans="1:14" ht="16.5" customHeight="1">
      <c r="A23" s="18" t="s">
        <v>26</v>
      </c>
      <c r="B23" s="30">
        <v>23097.1</v>
      </c>
      <c r="C23" s="30">
        <v>25842.58</v>
      </c>
      <c r="D23" s="30">
        <v>34893.73</v>
      </c>
      <c r="E23" s="30">
        <v>20741.52</v>
      </c>
      <c r="F23" s="30">
        <v>19662.55</v>
      </c>
      <c r="G23" s="30">
        <v>18689.67</v>
      </c>
      <c r="H23" s="30">
        <v>24827.69</v>
      </c>
      <c r="I23" s="30">
        <v>33337.34</v>
      </c>
      <c r="J23" s="30">
        <v>9668.86</v>
      </c>
      <c r="K23" s="30">
        <f t="shared" si="5"/>
        <v>210761.04000000004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1154.11</v>
      </c>
      <c r="C26" s="30">
        <v>1021.24</v>
      </c>
      <c r="D26" s="30">
        <v>1521.44</v>
      </c>
      <c r="E26" s="30">
        <v>784.17</v>
      </c>
      <c r="F26" s="30">
        <v>1016.03</v>
      </c>
      <c r="G26" s="30">
        <v>1128.06</v>
      </c>
      <c r="H26" s="30">
        <v>1068.14</v>
      </c>
      <c r="I26" s="30">
        <v>1357.31</v>
      </c>
      <c r="J26" s="30">
        <v>333.47</v>
      </c>
      <c r="K26" s="30">
        <f t="shared" si="5"/>
        <v>9383.97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-27205.2</v>
      </c>
      <c r="C31" s="30">
        <f t="shared" si="8"/>
        <v>-25929.2</v>
      </c>
      <c r="D31" s="30">
        <f t="shared" si="8"/>
        <v>-538962.45</v>
      </c>
      <c r="E31" s="30">
        <f t="shared" si="8"/>
        <v>-16214</v>
      </c>
      <c r="F31" s="30">
        <f t="shared" si="8"/>
        <v>-23144</v>
      </c>
      <c r="G31" s="30">
        <f t="shared" si="8"/>
        <v>-14014</v>
      </c>
      <c r="H31" s="30">
        <f t="shared" si="8"/>
        <v>-390020.8</v>
      </c>
      <c r="I31" s="30">
        <f t="shared" si="8"/>
        <v>-31609.6</v>
      </c>
      <c r="J31" s="30">
        <f t="shared" si="8"/>
        <v>-10483.6</v>
      </c>
      <c r="K31" s="30">
        <f aca="true" t="shared" si="9" ref="K31:K39">SUM(B31:J31)</f>
        <v>-1077582.85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-27205.2</v>
      </c>
      <c r="C32" s="30">
        <f t="shared" si="10"/>
        <v>-25929.2</v>
      </c>
      <c r="D32" s="30">
        <f t="shared" si="10"/>
        <v>-30580</v>
      </c>
      <c r="E32" s="30">
        <f t="shared" si="10"/>
        <v>-16214</v>
      </c>
      <c r="F32" s="30">
        <f t="shared" si="10"/>
        <v>-23144</v>
      </c>
      <c r="G32" s="30">
        <f t="shared" si="10"/>
        <v>-14014</v>
      </c>
      <c r="H32" s="30">
        <f t="shared" si="10"/>
        <v>-12020.8</v>
      </c>
      <c r="I32" s="30">
        <f t="shared" si="10"/>
        <v>-31609.6</v>
      </c>
      <c r="J32" s="30">
        <f t="shared" si="10"/>
        <v>-4004</v>
      </c>
      <c r="K32" s="30">
        <f t="shared" si="9"/>
        <v>-184720.8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-27205.2</v>
      </c>
      <c r="C33" s="30">
        <f t="shared" si="11"/>
        <v>-25929.2</v>
      </c>
      <c r="D33" s="30">
        <f t="shared" si="11"/>
        <v>-30580</v>
      </c>
      <c r="E33" s="30">
        <f t="shared" si="11"/>
        <v>-16214</v>
      </c>
      <c r="F33" s="30">
        <f t="shared" si="11"/>
        <v>-23144</v>
      </c>
      <c r="G33" s="30">
        <f t="shared" si="11"/>
        <v>-14014</v>
      </c>
      <c r="H33" s="30">
        <f t="shared" si="11"/>
        <v>-12020.8</v>
      </c>
      <c r="I33" s="30">
        <f t="shared" si="11"/>
        <v>-31609.6</v>
      </c>
      <c r="J33" s="30">
        <f t="shared" si="11"/>
        <v>-4004</v>
      </c>
      <c r="K33" s="30">
        <f t="shared" si="9"/>
        <v>-184720.8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459628.19999999995</v>
      </c>
      <c r="C54" s="27">
        <f t="shared" si="15"/>
        <v>405197.82</v>
      </c>
      <c r="D54" s="27">
        <f t="shared" si="15"/>
        <v>103146.65000000014</v>
      </c>
      <c r="E54" s="27">
        <f t="shared" si="15"/>
        <v>314798.76999999996</v>
      </c>
      <c r="F54" s="27">
        <f t="shared" si="15"/>
        <v>405777.74</v>
      </c>
      <c r="G54" s="27">
        <f t="shared" si="15"/>
        <v>462528.29999999993</v>
      </c>
      <c r="H54" s="27">
        <f t="shared" si="15"/>
        <v>60698.87000000005</v>
      </c>
      <c r="I54" s="27">
        <f t="shared" si="15"/>
        <v>541304.5499999999</v>
      </c>
      <c r="J54" s="27">
        <f t="shared" si="15"/>
        <v>130398.19</v>
      </c>
      <c r="K54" s="20">
        <f>SUM(B54:J54)</f>
        <v>2883479.09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459628.19</v>
      </c>
      <c r="C60" s="10">
        <f t="shared" si="17"/>
        <v>405197.8209455871</v>
      </c>
      <c r="D60" s="10">
        <f t="shared" si="17"/>
        <v>103146.64146889152</v>
      </c>
      <c r="E60" s="10">
        <f t="shared" si="17"/>
        <v>314798.76753294823</v>
      </c>
      <c r="F60" s="10">
        <f t="shared" si="17"/>
        <v>405777.72307557135</v>
      </c>
      <c r="G60" s="10">
        <f t="shared" si="17"/>
        <v>462528.2946717575</v>
      </c>
      <c r="H60" s="10">
        <f t="shared" si="17"/>
        <v>60698.86652895098</v>
      </c>
      <c r="I60" s="10">
        <f>SUM(I61:I73)</f>
        <v>541304.5599999999</v>
      </c>
      <c r="J60" s="10">
        <f t="shared" si="17"/>
        <v>130398.19986454849</v>
      </c>
      <c r="K60" s="5">
        <f>SUM(K61:K73)</f>
        <v>2883479.0640882556</v>
      </c>
      <c r="L60" s="9"/>
    </row>
    <row r="61" spans="1:12" ht="16.5" customHeight="1">
      <c r="A61" s="7" t="s">
        <v>56</v>
      </c>
      <c r="B61" s="8">
        <v>401852.93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401852.93</v>
      </c>
      <c r="L61"/>
    </row>
    <row r="62" spans="1:12" ht="16.5" customHeight="1">
      <c r="A62" s="7" t="s">
        <v>57</v>
      </c>
      <c r="B62" s="8">
        <v>57775.26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57775.26</v>
      </c>
      <c r="L62"/>
    </row>
    <row r="63" spans="1:12" ht="16.5" customHeight="1">
      <c r="A63" s="7" t="s">
        <v>4</v>
      </c>
      <c r="B63" s="6">
        <v>0</v>
      </c>
      <c r="C63" s="8">
        <v>405197.8209455871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405197.8209455871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103146.64146889152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103146.64146889152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314798.76753294823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314798.76753294823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405777.72307557135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405777.72307557135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462528.2946717575</v>
      </c>
      <c r="H67" s="6">
        <v>0</v>
      </c>
      <c r="I67" s="6">
        <v>0</v>
      </c>
      <c r="J67" s="6">
        <v>0</v>
      </c>
      <c r="K67" s="5">
        <f t="shared" si="18"/>
        <v>462528.2946717575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60698.86652895098</v>
      </c>
      <c r="I68" s="6">
        <v>0</v>
      </c>
      <c r="J68" s="6">
        <v>0</v>
      </c>
      <c r="K68" s="5">
        <f t="shared" si="18"/>
        <v>60698.86652895098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214735.52</v>
      </c>
      <c r="J70" s="6">
        <v>0</v>
      </c>
      <c r="K70" s="5">
        <f t="shared" si="18"/>
        <v>214735.52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326569.04</v>
      </c>
      <c r="J71" s="6">
        <v>0</v>
      </c>
      <c r="K71" s="5">
        <f t="shared" si="18"/>
        <v>326569.04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130398.19986454849</v>
      </c>
      <c r="K72" s="5">
        <f t="shared" si="18"/>
        <v>130398.19986454849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2023-08-24T19:54:49Z</dcterms:modified>
  <cp:category/>
  <cp:version/>
  <cp:contentType/>
  <cp:contentStatus/>
</cp:coreProperties>
</file>