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<sst xmlns="http://schemas.openxmlformats.org/spreadsheetml/2006/main" count="82" uniqueCount="81">
  <si>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</si>
  <si>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</si>
  <si>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</si>
  <si>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</si>
  <si>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</si>
  <si>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</si>
  <si>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</si>
  <si>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</si>
  <si>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</si>
  <si>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</si>
  <si>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</si>
  <si>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</si>
  <si>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</si>
  <si>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</si>
  <si>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</si>
  <si>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</si>
  <si>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</si>
  <si>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</si>
  <si>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</si>
  <si>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</si>
  <si>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</si>
  <si>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</si>
  <si>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</si>
  <si>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</si>
  <si>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</si>
  <si>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</si>
  <si>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</si>
  <si>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</si>
  <si>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</si>
  <si>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</si>
  <si>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</si>
  <si>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</si>
  <si>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</si>
  <si>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</si>
  <si>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</si>
  <si>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</si>
  <si>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</si>
  <si>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</si>
  <si>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</si>
  <si>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</si>
  <si>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</si>
  <si>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</si>
  <si>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</si>
  <si>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</si>
  <si>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</si>
  <si>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</si>
  <si>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</si>
  <si>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</si>
  <si>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</si>
  <si>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</si>
  <si>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</si>
  <si>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</si>
  <si>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</si>
  <si>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</si>
  <si>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</si>
  <si>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</si>
  <si>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</si>
  <si>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</si>
  <si>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</si>
  <si>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</si>
  <si>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</si>
  <si>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</si>
  <si>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</si>
  <si>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</si>
  <si>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</si>
  <si>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</si>
  <si>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</si>
  <si>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</si>
  <si>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</si>
  <si>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</si>
  <si>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</si>
  <si>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</si>
  <si>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</si>
  <si>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</si>
  <si>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</si>
  <si>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</si>
  <si>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</si>
  <si>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</si>
  <si>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</si>
  <si>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</si>
  <si>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17/08/23 - VENCIMENTO 24/08/23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</si>
</sst>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347822</v>
      </c>
      <c r="C7" s="46">
        <f aca="true" t="shared" si="0" ref="C7:J7">+C8+C11</f>
        <v>283010</v>
      </c>
      <c r="D7" s="46">
        <f t="shared" si="0"/>
        <v>338970</v>
      </c>
      <c r="E7" s="46">
        <f t="shared" si="0"/>
        <v>189561</v>
      </c>
      <c r="F7" s="46">
        <f t="shared" si="0"/>
        <v>243586</v>
      </c>
      <c r="G7" s="46">
        <f t="shared" si="0"/>
        <v>234027</v>
      </c>
      <c r="H7" s="46">
        <f t="shared" si="0"/>
        <v>263019</v>
      </c>
      <c r="I7" s="46">
        <f t="shared" si="0"/>
        <v>378977</v>
      </c>
      <c r="J7" s="46">
        <f t="shared" si="0"/>
        <v>123574</v>
      </c>
      <c r="K7" s="38">
        <f aca="true" t="shared" si="1" ref="K7:K13">SUM(B7:J7)</f>
        <v>2402546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15090</v>
      </c>
      <c r="C8" s="44">
        <f t="shared" si="2"/>
        <v>15574</v>
      </c>
      <c r="D8" s="44">
        <f t="shared" si="2"/>
        <v>13896</v>
      </c>
      <c r="E8" s="44">
        <f t="shared" si="2"/>
        <v>10084</v>
      </c>
      <c r="F8" s="44">
        <f t="shared" si="2"/>
        <v>11432</v>
      </c>
      <c r="G8" s="44">
        <f t="shared" si="2"/>
        <v>5875</v>
      </c>
      <c r="H8" s="44">
        <f t="shared" si="2"/>
        <v>4735</v>
      </c>
      <c r="I8" s="44">
        <f t="shared" si="2"/>
        <v>15460</v>
      </c>
      <c r="J8" s="44">
        <f t="shared" si="2"/>
        <v>3464</v>
      </c>
      <c r="K8" s="38">
        <f t="shared" si="1"/>
        <v>95610</v>
      </c>
      <c r="L8"/>
      <c r="M8"/>
      <c r="N8"/>
    </row>
    <row r="9" spans="1:14" ht="16.5" customHeight="1">
      <c r="A9" s="22" t="s">
        <v>32</v>
      </c>
      <c r="B9" s="44">
        <v>15022</v>
      </c>
      <c r="C9" s="44">
        <v>15572</v>
      </c>
      <c r="D9" s="44">
        <v>13896</v>
      </c>
      <c r="E9" s="44">
        <v>9909</v>
      </c>
      <c r="F9" s="44">
        <v>11420</v>
      </c>
      <c r="G9" s="44">
        <v>5874</v>
      </c>
      <c r="H9" s="44">
        <v>4735</v>
      </c>
      <c r="I9" s="44">
        <v>15403</v>
      </c>
      <c r="J9" s="44">
        <v>3464</v>
      </c>
      <c r="K9" s="38">
        <f t="shared" si="1"/>
        <v>95295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2</v>
      </c>
      <c r="D10" s="44">
        <v>0</v>
      </c>
      <c r="E10" s="44">
        <v>175</v>
      </c>
      <c r="F10" s="44">
        <v>12</v>
      </c>
      <c r="G10" s="44">
        <v>1</v>
      </c>
      <c r="H10" s="44">
        <v>0</v>
      </c>
      <c r="I10" s="44">
        <v>57</v>
      </c>
      <c r="J10" s="44">
        <v>0</v>
      </c>
      <c r="K10" s="38">
        <f t="shared" si="1"/>
        <v>315</v>
      </c>
      <c r="L10"/>
      <c r="M10"/>
      <c r="N10"/>
    </row>
    <row r="11" spans="1:14" ht="16.5" customHeight="1">
      <c r="A11" s="43" t="s">
        <v>67</v>
      </c>
      <c r="B11" s="42">
        <v>332732</v>
      </c>
      <c r="C11" s="42">
        <v>267436</v>
      </c>
      <c r="D11" s="42">
        <v>325074</v>
      </c>
      <c r="E11" s="42">
        <v>179477</v>
      </c>
      <c r="F11" s="42">
        <v>232154</v>
      </c>
      <c r="G11" s="42">
        <v>228152</v>
      </c>
      <c r="H11" s="42">
        <v>258284</v>
      </c>
      <c r="I11" s="42">
        <v>363517</v>
      </c>
      <c r="J11" s="42">
        <v>120110</v>
      </c>
      <c r="K11" s="38">
        <f t="shared" si="1"/>
        <v>2306936</v>
      </c>
      <c r="L11" s="59"/>
      <c r="M11" s="59"/>
      <c r="N11" s="59"/>
    </row>
    <row r="12" spans="1:14" ht="16.5" customHeight="1">
      <c r="A12" s="22" t="s">
        <v>79</v>
      </c>
      <c r="B12" s="42">
        <v>22025</v>
      </c>
      <c r="C12" s="42">
        <v>19227</v>
      </c>
      <c r="D12" s="42">
        <v>23335</v>
      </c>
      <c r="E12" s="42">
        <v>16153</v>
      </c>
      <c r="F12" s="42">
        <v>13350</v>
      </c>
      <c r="G12" s="42">
        <v>12188</v>
      </c>
      <c r="H12" s="42">
        <v>11864</v>
      </c>
      <c r="I12" s="42">
        <v>18420</v>
      </c>
      <c r="J12" s="42">
        <v>5197</v>
      </c>
      <c r="K12" s="38">
        <f t="shared" si="1"/>
        <v>141759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310707</v>
      </c>
      <c r="C13" s="42">
        <f>+C11-C12</f>
        <v>248209</v>
      </c>
      <c r="D13" s="42">
        <f>+D11-D12</f>
        <v>301739</v>
      </c>
      <c r="E13" s="42">
        <f aca="true" t="shared" si="3" ref="E13:J13">+E11-E12</f>
        <v>163324</v>
      </c>
      <c r="F13" s="42">
        <f t="shared" si="3"/>
        <v>218804</v>
      </c>
      <c r="G13" s="42">
        <f t="shared" si="3"/>
        <v>215964</v>
      </c>
      <c r="H13" s="42">
        <f t="shared" si="3"/>
        <v>246420</v>
      </c>
      <c r="I13" s="42">
        <f t="shared" si="3"/>
        <v>345097</v>
      </c>
      <c r="J13" s="42">
        <f t="shared" si="3"/>
        <v>114913</v>
      </c>
      <c r="K13" s="38">
        <f t="shared" si="1"/>
        <v>2165177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1.104999028719191</v>
      </c>
      <c r="C18" s="39">
        <v>1.166315260061178</v>
      </c>
      <c r="D18" s="39">
        <v>1.098350118892293</v>
      </c>
      <c r="E18" s="39">
        <v>1.385047193251603</v>
      </c>
      <c r="F18" s="39">
        <v>1.017766106457233</v>
      </c>
      <c r="G18" s="39">
        <v>1.141998087741045</v>
      </c>
      <c r="H18" s="39">
        <v>1.17780287813273</v>
      </c>
      <c r="I18" s="39">
        <v>1.109167767535614</v>
      </c>
      <c r="J18" s="39">
        <v>1.053158602494321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1769158.26</v>
      </c>
      <c r="C20" s="36">
        <f aca="true" t="shared" si="4" ref="C20:J20">SUM(C21:C28)</f>
        <v>1667616.76</v>
      </c>
      <c r="D20" s="36">
        <f t="shared" si="4"/>
        <v>2081781.18</v>
      </c>
      <c r="E20" s="36">
        <f t="shared" si="4"/>
        <v>1283911.8900000001</v>
      </c>
      <c r="F20" s="36">
        <f t="shared" si="4"/>
        <v>1274698.5499999998</v>
      </c>
      <c r="G20" s="36">
        <f t="shared" si="4"/>
        <v>1387578.06</v>
      </c>
      <c r="H20" s="36">
        <f t="shared" si="4"/>
        <v>1288355.05</v>
      </c>
      <c r="I20" s="36">
        <f t="shared" si="4"/>
        <v>1774563.74</v>
      </c>
      <c r="J20" s="36">
        <f t="shared" si="4"/>
        <v>617253.99</v>
      </c>
      <c r="K20" s="36">
        <f aca="true" t="shared" si="5" ref="K20:K28">SUM(B20:J20)</f>
        <v>13144917.48</v>
      </c>
      <c r="L20"/>
      <c r="M20"/>
      <c r="N20"/>
    </row>
    <row r="21" spans="1:14" ht="16.5" customHeight="1">
      <c r="A21" s="35" t="s">
        <v>28</v>
      </c>
      <c r="B21" s="58">
        <f>ROUND((B15+B16)*B7,2)</f>
        <v>1541164.5</v>
      </c>
      <c r="C21" s="58">
        <f>ROUND((C15+C16)*C7,2)</f>
        <v>1377607.78</v>
      </c>
      <c r="D21" s="58">
        <f aca="true" t="shared" si="6" ref="D21:J21">ROUND((D15+D16)*D7,2)</f>
        <v>1829149.91</v>
      </c>
      <c r="E21" s="58">
        <f t="shared" si="6"/>
        <v>889344.39</v>
      </c>
      <c r="F21" s="58">
        <f t="shared" si="6"/>
        <v>1209380.13</v>
      </c>
      <c r="G21" s="58">
        <f t="shared" si="6"/>
        <v>1173692.21</v>
      </c>
      <c r="H21" s="58">
        <f t="shared" si="6"/>
        <v>1050287.47</v>
      </c>
      <c r="I21" s="58">
        <f t="shared" si="6"/>
        <v>1528679.52</v>
      </c>
      <c r="J21" s="58">
        <f t="shared" si="6"/>
        <v>564016.45</v>
      </c>
      <c r="K21" s="30">
        <f t="shared" si="5"/>
        <v>11163322.36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161820.78</v>
      </c>
      <c r="C22" s="30">
        <f t="shared" si="7"/>
        <v>229117.2</v>
      </c>
      <c r="D22" s="30">
        <f t="shared" si="7"/>
        <v>179897.11</v>
      </c>
      <c r="E22" s="30">
        <f t="shared" si="7"/>
        <v>342439.56</v>
      </c>
      <c r="F22" s="30">
        <f t="shared" si="7"/>
        <v>21485.98</v>
      </c>
      <c r="G22" s="30">
        <f t="shared" si="7"/>
        <v>166662.05</v>
      </c>
      <c r="H22" s="30">
        <f t="shared" si="7"/>
        <v>186744.14</v>
      </c>
      <c r="I22" s="30">
        <f t="shared" si="7"/>
        <v>166882.53</v>
      </c>
      <c r="J22" s="30">
        <f t="shared" si="7"/>
        <v>29982.33</v>
      </c>
      <c r="K22" s="30">
        <f t="shared" si="5"/>
        <v>1485031.68</v>
      </c>
      <c r="L22"/>
      <c r="M22"/>
      <c r="N22"/>
    </row>
    <row r="23" spans="1:14" ht="16.5" customHeight="1">
      <c r="A23" s="18" t="s">
        <v>26</v>
      </c>
      <c r="B23" s="30">
        <v>61927.77</v>
      </c>
      <c r="C23" s="30">
        <v>55107.7</v>
      </c>
      <c r="D23" s="30">
        <v>64689.47</v>
      </c>
      <c r="E23" s="30">
        <v>45232.01</v>
      </c>
      <c r="F23" s="30">
        <v>40349.61</v>
      </c>
      <c r="G23" s="30">
        <v>43574.41</v>
      </c>
      <c r="H23" s="30">
        <v>46009.6</v>
      </c>
      <c r="I23" s="30">
        <v>72972.71</v>
      </c>
      <c r="J23" s="30">
        <v>20637.78</v>
      </c>
      <c r="K23" s="30">
        <f t="shared" si="5"/>
        <v>450501.05999999994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1242.69</v>
      </c>
      <c r="D26" s="30">
        <v>1552.71</v>
      </c>
      <c r="E26" s="30">
        <v>956.11</v>
      </c>
      <c r="F26" s="30">
        <v>950.9</v>
      </c>
      <c r="G26" s="30">
        <v>1034.27</v>
      </c>
      <c r="H26" s="30">
        <v>961.32</v>
      </c>
      <c r="I26" s="30">
        <v>1323.45</v>
      </c>
      <c r="J26" s="30">
        <v>461.12</v>
      </c>
      <c r="K26" s="30">
        <f t="shared" si="5"/>
        <v>9800.810000000001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-110305.1</v>
      </c>
      <c r="C31" s="30">
        <f t="shared" si="8"/>
        <v>-75532.8</v>
      </c>
      <c r="D31" s="30">
        <f t="shared" si="8"/>
        <v>-98420.94999999995</v>
      </c>
      <c r="E31" s="30">
        <f t="shared" si="8"/>
        <v>-91396.1</v>
      </c>
      <c r="F31" s="30">
        <f t="shared" si="8"/>
        <v>-50248</v>
      </c>
      <c r="G31" s="30">
        <f t="shared" si="8"/>
        <v>-60445.22</v>
      </c>
      <c r="H31" s="30">
        <f t="shared" si="8"/>
        <v>-32975.9</v>
      </c>
      <c r="I31" s="30">
        <f t="shared" si="8"/>
        <v>-86721.37</v>
      </c>
      <c r="J31" s="30">
        <f t="shared" si="8"/>
        <v>-27566.78</v>
      </c>
      <c r="K31" s="30">
        <f aca="true" t="shared" si="9" ref="K31:K39">SUM(B31:J31)</f>
        <v>-633612.22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-110305.1</v>
      </c>
      <c r="C32" s="30">
        <f t="shared" si="10"/>
        <v>-75532.8</v>
      </c>
      <c r="D32" s="30">
        <f t="shared" si="10"/>
        <v>-76038.5</v>
      </c>
      <c r="E32" s="30">
        <f t="shared" si="10"/>
        <v>-91396.1</v>
      </c>
      <c r="F32" s="30">
        <f t="shared" si="10"/>
        <v>-50248</v>
      </c>
      <c r="G32" s="30">
        <f t="shared" si="10"/>
        <v>-60445.22</v>
      </c>
      <c r="H32" s="30">
        <f t="shared" si="10"/>
        <v>-32975.9</v>
      </c>
      <c r="I32" s="30">
        <f t="shared" si="10"/>
        <v>-86721.37</v>
      </c>
      <c r="J32" s="30">
        <f t="shared" si="10"/>
        <v>-21087.18</v>
      </c>
      <c r="K32" s="30">
        <f t="shared" si="9"/>
        <v>-604750.17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-66096.8</v>
      </c>
      <c r="C33" s="30">
        <f t="shared" si="11"/>
        <v>-68516.8</v>
      </c>
      <c r="D33" s="30">
        <f t="shared" si="11"/>
        <v>-61142.4</v>
      </c>
      <c r="E33" s="30">
        <f t="shared" si="11"/>
        <v>-43599.6</v>
      </c>
      <c r="F33" s="30">
        <f t="shared" si="11"/>
        <v>-50248</v>
      </c>
      <c r="G33" s="30">
        <f t="shared" si="11"/>
        <v>-25845.6</v>
      </c>
      <c r="H33" s="30">
        <f t="shared" si="11"/>
        <v>-20834</v>
      </c>
      <c r="I33" s="30">
        <f t="shared" si="11"/>
        <v>-67773.2</v>
      </c>
      <c r="J33" s="30">
        <f t="shared" si="11"/>
        <v>-15241.6</v>
      </c>
      <c r="K33" s="30">
        <f t="shared" si="9"/>
        <v>-419297.99999999994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-44208.3</v>
      </c>
      <c r="C36" s="30">
        <v>-7016</v>
      </c>
      <c r="D36" s="30">
        <v>-14896.1</v>
      </c>
      <c r="E36" s="30">
        <v>-47796.5</v>
      </c>
      <c r="F36" s="26">
        <v>0</v>
      </c>
      <c r="G36" s="30">
        <v>-34599.62</v>
      </c>
      <c r="H36" s="30">
        <v>-12141.9</v>
      </c>
      <c r="I36" s="30">
        <v>-18948.17</v>
      </c>
      <c r="J36" s="30">
        <v>-5845.58</v>
      </c>
      <c r="K36" s="30">
        <f t="shared" si="9"/>
        <v>-185452.17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1658853.16</v>
      </c>
      <c r="C54" s="27">
        <f t="shared" si="15"/>
        <v>1592083.96</v>
      </c>
      <c r="D54" s="27">
        <f t="shared" si="15"/>
        <v>1983360.23</v>
      </c>
      <c r="E54" s="27">
        <f t="shared" si="15"/>
        <v>1192515.79</v>
      </c>
      <c r="F54" s="27">
        <f t="shared" si="15"/>
        <v>1224450.5499999998</v>
      </c>
      <c r="G54" s="27">
        <f t="shared" si="15"/>
        <v>1327132.84</v>
      </c>
      <c r="H54" s="27">
        <f t="shared" si="15"/>
        <v>1255379.1500000001</v>
      </c>
      <c r="I54" s="27">
        <f t="shared" si="15"/>
        <v>1687842.37</v>
      </c>
      <c r="J54" s="27">
        <f t="shared" si="15"/>
        <v>589687.21</v>
      </c>
      <c r="K54" s="20">
        <f>SUM(B54:J54)</f>
        <v>12511305.260000002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1658853.1600000001</v>
      </c>
      <c r="C60" s="10">
        <f t="shared" si="17"/>
        <v>1592083.9557467902</v>
      </c>
      <c r="D60" s="10">
        <f t="shared" si="17"/>
        <v>1983360.2381617753</v>
      </c>
      <c r="E60" s="10">
        <f t="shared" si="17"/>
        <v>1192515.788061755</v>
      </c>
      <c r="F60" s="10">
        <f t="shared" si="17"/>
        <v>1224450.547455021</v>
      </c>
      <c r="G60" s="10">
        <f t="shared" si="17"/>
        <v>1327132.839726855</v>
      </c>
      <c r="H60" s="10">
        <f t="shared" si="17"/>
        <v>1255379.14325719</v>
      </c>
      <c r="I60" s="10">
        <f>SUM(I61:I73)</f>
        <v>1687842.37</v>
      </c>
      <c r="J60" s="10">
        <f t="shared" si="17"/>
        <v>589687.2056291715</v>
      </c>
      <c r="K60" s="5">
        <f>SUM(K61:K73)</f>
        <v>12511305.248038556</v>
      </c>
      <c r="L60" s="9"/>
    </row>
    <row r="61" spans="1:12" ht="16.5" customHeight="1">
      <c r="A61" s="7" t="s">
        <v>56</v>
      </c>
      <c r="B61" s="8">
        <v>1450003.55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1450003.55</v>
      </c>
      <c r="L61"/>
    </row>
    <row r="62" spans="1:12" ht="16.5" customHeight="1">
      <c r="A62" s="7" t="s">
        <v>57</v>
      </c>
      <c r="B62" s="8">
        <v>208849.61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208849.61</v>
      </c>
      <c r="L62"/>
    </row>
    <row r="63" spans="1:12" ht="16.5" customHeight="1">
      <c r="A63" s="7" t="s">
        <v>4</v>
      </c>
      <c r="B63" s="6">
        <v>0</v>
      </c>
      <c r="C63" s="8">
        <v>1592083.9557467902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1592083.9557467902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1983360.2381617753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1983360.2381617753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1192515.788061755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1192515.788061755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1224450.547455021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1224450.547455021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1327132.839726855</v>
      </c>
      <c r="H67" s="6">
        <v>0</v>
      </c>
      <c r="I67" s="6">
        <v>0</v>
      </c>
      <c r="J67" s="6">
        <v>0</v>
      </c>
      <c r="K67" s="5">
        <f t="shared" si="18"/>
        <v>1327132.839726855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1255379.14325719</v>
      </c>
      <c r="I68" s="6">
        <v>0</v>
      </c>
      <c r="J68" s="6">
        <v>0</v>
      </c>
      <c r="K68" s="5">
        <f t="shared" si="18"/>
        <v>1255379.14325719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621294.78</v>
      </c>
      <c r="J70" s="6">
        <v>0</v>
      </c>
      <c r="K70" s="5">
        <f t="shared" si="18"/>
        <v>621294.78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1066547.59</v>
      </c>
      <c r="J71" s="6">
        <v>0</v>
      </c>
      <c r="K71" s="5">
        <f t="shared" si="18"/>
        <v>1066547.59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589687.2056291715</v>
      </c>
      <c r="K72" s="5">
        <f t="shared" si="18"/>
        <v>589687.2056291715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2023-08-23T19:27:45Z</dcterms:modified>
  <cp:category/>
  <cp:version/>
  <cp:contentType/>
  <cp:contentStatus/>
</cp:coreProperties>
</file>