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<sst xmlns="http://schemas.openxmlformats.org/spreadsheetml/2006/main" count="82" uniqueCount="81">
  <si>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</si>
  <si>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</si>
  <si>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</si>
  <si>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</si>
  <si>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</si>
  <si>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</si>
  <si>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</si>
  <si>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</si>
  <si>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</si>
  <si>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</si>
  <si>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</si>
  <si>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</si>
  <si>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</si>
  <si>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</si>
  <si>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</si>
  <si>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</si>
  <si>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</si>
  <si>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</si>
  <si>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</si>
  <si>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</si>
  <si>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</si>
  <si>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</si>
  <si>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</si>
  <si>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</si>
  <si>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</si>
  <si>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</si>
  <si>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</si>
  <si>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</si>
  <si>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</si>
  <si>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</si>
  <si>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</si>
  <si>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</si>
  <si>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</si>
  <si>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</si>
  <si>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</si>
  <si>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</si>
  <si>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</si>
  <si>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</si>
  <si>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</si>
  <si>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</si>
  <si>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</si>
  <si>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</si>
  <si>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</si>
  <si>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</si>
  <si>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</si>
  <si>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</si>
  <si>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</si>
  <si>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</si>
  <si>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</si>
  <si>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</si>
  <si>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</si>
  <si>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</si>
  <si>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</si>
  <si>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</si>
  <si>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</si>
  <si>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</si>
  <si>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</si>
  <si>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</si>
  <si>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</si>
  <si>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</si>
  <si>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</si>
  <si>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</si>
  <si>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</si>
  <si>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</si>
  <si>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</si>
  <si>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</si>
  <si>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</si>
  <si>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</si>
  <si>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</si>
  <si>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</si>
  <si>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</si>
  <si>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</si>
  <si>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</si>
  <si>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</si>
  <si>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</si>
  <si>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</si>
  <si>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</si>
  <si>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</si>
  <si>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</si>
  <si>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</si>
  <si>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14/08/23 - VENCIMENTO 21/08/23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</si>
</sst>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325910</v>
      </c>
      <c r="C7" s="46">
        <f aca="true" t="shared" si="0" ref="C7:J7">+C8+C11</f>
        <v>270299</v>
      </c>
      <c r="D7" s="46">
        <f t="shared" si="0"/>
        <v>324058</v>
      </c>
      <c r="E7" s="46">
        <f t="shared" si="0"/>
        <v>180138</v>
      </c>
      <c r="F7" s="46">
        <f t="shared" si="0"/>
        <v>228761</v>
      </c>
      <c r="G7" s="46">
        <f t="shared" si="0"/>
        <v>209226</v>
      </c>
      <c r="H7" s="46">
        <f t="shared" si="0"/>
        <v>253949</v>
      </c>
      <c r="I7" s="46">
        <f t="shared" si="0"/>
        <v>358639</v>
      </c>
      <c r="J7" s="46">
        <f t="shared" si="0"/>
        <v>114416</v>
      </c>
      <c r="K7" s="38">
        <f aca="true" t="shared" si="1" ref="K7:K13">SUM(B7:J7)</f>
        <v>2265396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15075</v>
      </c>
      <c r="C8" s="44">
        <f t="shared" si="2"/>
        <v>15916</v>
      </c>
      <c r="D8" s="44">
        <f t="shared" si="2"/>
        <v>14588</v>
      </c>
      <c r="E8" s="44">
        <f t="shared" si="2"/>
        <v>10129</v>
      </c>
      <c r="F8" s="44">
        <f t="shared" si="2"/>
        <v>11019</v>
      </c>
      <c r="G8" s="44">
        <f t="shared" si="2"/>
        <v>5628</v>
      </c>
      <c r="H8" s="44">
        <f t="shared" si="2"/>
        <v>5239</v>
      </c>
      <c r="I8" s="44">
        <f t="shared" si="2"/>
        <v>15493</v>
      </c>
      <c r="J8" s="44">
        <f t="shared" si="2"/>
        <v>3283</v>
      </c>
      <c r="K8" s="38">
        <f t="shared" si="1"/>
        <v>96370</v>
      </c>
      <c r="L8"/>
      <c r="M8"/>
      <c r="N8"/>
    </row>
    <row r="9" spans="1:14" ht="16.5" customHeight="1">
      <c r="A9" s="22" t="s">
        <v>32</v>
      </c>
      <c r="B9" s="44">
        <v>15037</v>
      </c>
      <c r="C9" s="44">
        <v>15914</v>
      </c>
      <c r="D9" s="44">
        <v>14588</v>
      </c>
      <c r="E9" s="44">
        <v>9952</v>
      </c>
      <c r="F9" s="44">
        <v>11005</v>
      </c>
      <c r="G9" s="44">
        <v>5628</v>
      </c>
      <c r="H9" s="44">
        <v>5239</v>
      </c>
      <c r="I9" s="44">
        <v>15420</v>
      </c>
      <c r="J9" s="44">
        <v>3283</v>
      </c>
      <c r="K9" s="38">
        <f t="shared" si="1"/>
        <v>96066</v>
      </c>
      <c r="L9"/>
      <c r="M9"/>
      <c r="N9"/>
    </row>
    <row r="10" spans="1:14" ht="16.5" customHeight="1">
      <c r="A10" s="22" t="s">
        <v>31</v>
      </c>
      <c r="B10" s="44">
        <v>38</v>
      </c>
      <c r="C10" s="44">
        <v>2</v>
      </c>
      <c r="D10" s="44">
        <v>0</v>
      </c>
      <c r="E10" s="44">
        <v>177</v>
      </c>
      <c r="F10" s="44">
        <v>14</v>
      </c>
      <c r="G10" s="44">
        <v>0</v>
      </c>
      <c r="H10" s="44">
        <v>0</v>
      </c>
      <c r="I10" s="44">
        <v>73</v>
      </c>
      <c r="J10" s="44">
        <v>0</v>
      </c>
      <c r="K10" s="38">
        <f t="shared" si="1"/>
        <v>304</v>
      </c>
      <c r="L10"/>
      <c r="M10"/>
      <c r="N10"/>
    </row>
    <row r="11" spans="1:14" ht="16.5" customHeight="1">
      <c r="A11" s="43" t="s">
        <v>67</v>
      </c>
      <c r="B11" s="42">
        <v>310835</v>
      </c>
      <c r="C11" s="42">
        <v>254383</v>
      </c>
      <c r="D11" s="42">
        <v>309470</v>
      </c>
      <c r="E11" s="42">
        <v>170009</v>
      </c>
      <c r="F11" s="42">
        <v>217742</v>
      </c>
      <c r="G11" s="42">
        <v>203598</v>
      </c>
      <c r="H11" s="42">
        <v>248710</v>
      </c>
      <c r="I11" s="42">
        <v>343146</v>
      </c>
      <c r="J11" s="42">
        <v>111133</v>
      </c>
      <c r="K11" s="38">
        <f t="shared" si="1"/>
        <v>2169026</v>
      </c>
      <c r="L11" s="59"/>
      <c r="M11" s="59"/>
      <c r="N11" s="59"/>
    </row>
    <row r="12" spans="1:14" ht="16.5" customHeight="1">
      <c r="A12" s="22" t="s">
        <v>79</v>
      </c>
      <c r="B12" s="42">
        <v>19759</v>
      </c>
      <c r="C12" s="42">
        <v>18372</v>
      </c>
      <c r="D12" s="42">
        <v>22260</v>
      </c>
      <c r="E12" s="42">
        <v>14889</v>
      </c>
      <c r="F12" s="42">
        <v>12396</v>
      </c>
      <c r="G12" s="42">
        <v>10762</v>
      </c>
      <c r="H12" s="42">
        <v>11392</v>
      </c>
      <c r="I12" s="42">
        <v>17435</v>
      </c>
      <c r="J12" s="42">
        <v>4751</v>
      </c>
      <c r="K12" s="38">
        <f t="shared" si="1"/>
        <v>132016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291076</v>
      </c>
      <c r="C13" s="42">
        <f>+C11-C12</f>
        <v>236011</v>
      </c>
      <c r="D13" s="42">
        <f>+D11-D12</f>
        <v>287210</v>
      </c>
      <c r="E13" s="42">
        <f aca="true" t="shared" si="3" ref="E13:J13">+E11-E12</f>
        <v>155120</v>
      </c>
      <c r="F13" s="42">
        <f t="shared" si="3"/>
        <v>205346</v>
      </c>
      <c r="G13" s="42">
        <f t="shared" si="3"/>
        <v>192836</v>
      </c>
      <c r="H13" s="42">
        <f t="shared" si="3"/>
        <v>237318</v>
      </c>
      <c r="I13" s="42">
        <f t="shared" si="3"/>
        <v>325711</v>
      </c>
      <c r="J13" s="42">
        <f t="shared" si="3"/>
        <v>106382</v>
      </c>
      <c r="K13" s="38">
        <f t="shared" si="1"/>
        <v>2037010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1.168544248030234</v>
      </c>
      <c r="C18" s="39">
        <v>1.215540815886704</v>
      </c>
      <c r="D18" s="39">
        <v>1.139416327894847</v>
      </c>
      <c r="E18" s="39">
        <v>1.445174062895796</v>
      </c>
      <c r="F18" s="39">
        <v>1.074209666754534</v>
      </c>
      <c r="G18" s="39">
        <v>1.253206463091231</v>
      </c>
      <c r="H18" s="39">
        <v>1.213777101117673</v>
      </c>
      <c r="I18" s="39">
        <v>1.164678778185256</v>
      </c>
      <c r="J18" s="39">
        <v>1.131937826365345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1754243.25</v>
      </c>
      <c r="C20" s="36">
        <f aca="true" t="shared" si="4" ref="C20:J20">SUM(C21:C28)</f>
        <v>1660284.44</v>
      </c>
      <c r="D20" s="36">
        <f t="shared" si="4"/>
        <v>2065303.18</v>
      </c>
      <c r="E20" s="36">
        <f t="shared" si="4"/>
        <v>1272777.4899999998</v>
      </c>
      <c r="F20" s="36">
        <f t="shared" si="4"/>
        <v>1264175.91</v>
      </c>
      <c r="G20" s="36">
        <f t="shared" si="4"/>
        <v>1362780.36</v>
      </c>
      <c r="H20" s="36">
        <f t="shared" si="4"/>
        <v>1281541.11</v>
      </c>
      <c r="I20" s="36">
        <f t="shared" si="4"/>
        <v>1764588.99</v>
      </c>
      <c r="J20" s="36">
        <f t="shared" si="4"/>
        <v>613913.6000000001</v>
      </c>
      <c r="K20" s="36">
        <f aca="true" t="shared" si="5" ref="K20:K28">SUM(B20:J20)</f>
        <v>13039608.329999998</v>
      </c>
      <c r="L20"/>
      <c r="M20"/>
      <c r="N20"/>
    </row>
    <row r="21" spans="1:14" ht="16.5" customHeight="1">
      <c r="A21" s="35" t="s">
        <v>28</v>
      </c>
      <c r="B21" s="58">
        <f>ROUND((B15+B16)*B7,2)</f>
        <v>1444074.62</v>
      </c>
      <c r="C21" s="58">
        <f>ROUND((C15+C16)*C7,2)</f>
        <v>1315734.44</v>
      </c>
      <c r="D21" s="58">
        <f aca="true" t="shared" si="6" ref="D21:J21">ROUND((D15+D16)*D7,2)</f>
        <v>1748681.78</v>
      </c>
      <c r="E21" s="58">
        <f t="shared" si="6"/>
        <v>845135.44</v>
      </c>
      <c r="F21" s="58">
        <f t="shared" si="6"/>
        <v>1135775.49</v>
      </c>
      <c r="G21" s="58">
        <f t="shared" si="6"/>
        <v>1049310.24</v>
      </c>
      <c r="H21" s="58">
        <f t="shared" si="6"/>
        <v>1014069.15</v>
      </c>
      <c r="I21" s="58">
        <f t="shared" si="6"/>
        <v>1446642.13</v>
      </c>
      <c r="J21" s="58">
        <f t="shared" si="6"/>
        <v>522217.51</v>
      </c>
      <c r="K21" s="30">
        <f t="shared" si="5"/>
        <v>10521640.799999999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243390.47</v>
      </c>
      <c r="C22" s="30">
        <f t="shared" si="7"/>
        <v>283594.47</v>
      </c>
      <c r="D22" s="30">
        <f t="shared" si="7"/>
        <v>243794.79</v>
      </c>
      <c r="E22" s="30">
        <f t="shared" si="7"/>
        <v>376232.38</v>
      </c>
      <c r="F22" s="30">
        <f t="shared" si="7"/>
        <v>84285.52</v>
      </c>
      <c r="G22" s="30">
        <f t="shared" si="7"/>
        <v>265692.13</v>
      </c>
      <c r="H22" s="30">
        <f t="shared" si="7"/>
        <v>216784.76</v>
      </c>
      <c r="I22" s="30">
        <f t="shared" si="7"/>
        <v>238231.26</v>
      </c>
      <c r="J22" s="30">
        <f t="shared" si="7"/>
        <v>68900.24</v>
      </c>
      <c r="K22" s="30">
        <f t="shared" si="5"/>
        <v>2020906.0199999998</v>
      </c>
      <c r="L22"/>
      <c r="M22"/>
      <c r="N22"/>
    </row>
    <row r="23" spans="1:14" ht="16.5" customHeight="1">
      <c r="A23" s="18" t="s">
        <v>26</v>
      </c>
      <c r="B23" s="30">
        <v>62527.74</v>
      </c>
      <c r="C23" s="30">
        <v>55163.64</v>
      </c>
      <c r="D23" s="30">
        <v>64776.71</v>
      </c>
      <c r="E23" s="30">
        <v>44511.13</v>
      </c>
      <c r="F23" s="30">
        <v>40629.46</v>
      </c>
      <c r="G23" s="30">
        <v>44136.42</v>
      </c>
      <c r="H23" s="30">
        <v>45368.15</v>
      </c>
      <c r="I23" s="30">
        <v>73678.81</v>
      </c>
      <c r="J23" s="30">
        <v>20175.81</v>
      </c>
      <c r="K23" s="30">
        <f t="shared" si="5"/>
        <v>450967.87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1323.45</v>
      </c>
      <c r="C26" s="30">
        <v>1250.5</v>
      </c>
      <c r="D26" s="30">
        <v>1557.92</v>
      </c>
      <c r="E26" s="30">
        <v>958.72</v>
      </c>
      <c r="F26" s="30">
        <v>953.51</v>
      </c>
      <c r="G26" s="30">
        <v>1026.45</v>
      </c>
      <c r="H26" s="30">
        <v>966.53</v>
      </c>
      <c r="I26" s="30">
        <v>1331.26</v>
      </c>
      <c r="J26" s="30">
        <v>463.73</v>
      </c>
      <c r="K26" s="30">
        <f t="shared" si="5"/>
        <v>9832.07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857.45</v>
      </c>
      <c r="C28" s="30">
        <v>792.33</v>
      </c>
      <c r="D28" s="30">
        <v>960.56</v>
      </c>
      <c r="E28" s="30">
        <v>551.98</v>
      </c>
      <c r="F28" s="30">
        <v>576.18</v>
      </c>
      <c r="G28" s="30">
        <v>655.11</v>
      </c>
      <c r="H28" s="30">
        <v>665.51</v>
      </c>
      <c r="I28" s="30">
        <v>952.21</v>
      </c>
      <c r="J28" s="30">
        <v>313.72</v>
      </c>
      <c r="K28" s="30">
        <f t="shared" si="5"/>
        <v>6325.05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-102862.70000000001</v>
      </c>
      <c r="C31" s="30">
        <f t="shared" si="8"/>
        <v>-75417.40000000001</v>
      </c>
      <c r="D31" s="30">
        <f t="shared" si="8"/>
        <v>-98309.69999999995</v>
      </c>
      <c r="E31" s="30">
        <f t="shared" si="8"/>
        <v>-80121.62</v>
      </c>
      <c r="F31" s="30">
        <f t="shared" si="8"/>
        <v>-48422</v>
      </c>
      <c r="G31" s="30">
        <f t="shared" si="8"/>
        <v>-52289.850000000006</v>
      </c>
      <c r="H31" s="30">
        <f t="shared" si="8"/>
        <v>-34176.82</v>
      </c>
      <c r="I31" s="30">
        <f t="shared" si="8"/>
        <v>-85209.59</v>
      </c>
      <c r="J31" s="30">
        <f t="shared" si="8"/>
        <v>-26280.910000000003</v>
      </c>
      <c r="K31" s="30">
        <f aca="true" t="shared" si="9" ref="K31:K39">SUM(B31:J31)</f>
        <v>-603090.5900000001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-102862.70000000001</v>
      </c>
      <c r="C32" s="30">
        <f t="shared" si="10"/>
        <v>-75417.40000000001</v>
      </c>
      <c r="D32" s="30">
        <f t="shared" si="10"/>
        <v>-75927.25</v>
      </c>
      <c r="E32" s="30">
        <f t="shared" si="10"/>
        <v>-80121.62</v>
      </c>
      <c r="F32" s="30">
        <f t="shared" si="10"/>
        <v>-48422</v>
      </c>
      <c r="G32" s="30">
        <f t="shared" si="10"/>
        <v>-52289.850000000006</v>
      </c>
      <c r="H32" s="30">
        <f t="shared" si="10"/>
        <v>-34176.82</v>
      </c>
      <c r="I32" s="30">
        <f t="shared" si="10"/>
        <v>-85209.59</v>
      </c>
      <c r="J32" s="30">
        <f t="shared" si="10"/>
        <v>-19801.31</v>
      </c>
      <c r="K32" s="30">
        <f t="shared" si="9"/>
        <v>-574228.5400000002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-66162.8</v>
      </c>
      <c r="C33" s="30">
        <f t="shared" si="11"/>
        <v>-70021.6</v>
      </c>
      <c r="D33" s="30">
        <f t="shared" si="11"/>
        <v>-64187.2</v>
      </c>
      <c r="E33" s="30">
        <f t="shared" si="11"/>
        <v>-43788.8</v>
      </c>
      <c r="F33" s="30">
        <f t="shared" si="11"/>
        <v>-48422</v>
      </c>
      <c r="G33" s="30">
        <f t="shared" si="11"/>
        <v>-24763.2</v>
      </c>
      <c r="H33" s="30">
        <f t="shared" si="11"/>
        <v>-23051.6</v>
      </c>
      <c r="I33" s="30">
        <f t="shared" si="11"/>
        <v>-67848</v>
      </c>
      <c r="J33" s="30">
        <f t="shared" si="11"/>
        <v>-14445.2</v>
      </c>
      <c r="K33" s="30">
        <f t="shared" si="9"/>
        <v>-422690.4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-36699.9</v>
      </c>
      <c r="C36" s="30">
        <v>-5395.8</v>
      </c>
      <c r="D36" s="30">
        <v>-11740.05</v>
      </c>
      <c r="E36" s="30">
        <v>-36332.82</v>
      </c>
      <c r="F36" s="26">
        <v>0</v>
      </c>
      <c r="G36" s="30">
        <v>-27526.65</v>
      </c>
      <c r="H36" s="30">
        <v>-11125.22</v>
      </c>
      <c r="I36" s="30">
        <v>-17361.59</v>
      </c>
      <c r="J36" s="30">
        <v>-5356.11</v>
      </c>
      <c r="K36" s="30">
        <f t="shared" si="9"/>
        <v>-151538.13999999998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1651380.55</v>
      </c>
      <c r="C54" s="27">
        <f t="shared" si="15"/>
        <v>1584867.04</v>
      </c>
      <c r="D54" s="27">
        <f t="shared" si="15"/>
        <v>1966993.48</v>
      </c>
      <c r="E54" s="27">
        <f t="shared" si="15"/>
        <v>1192655.8699999996</v>
      </c>
      <c r="F54" s="27">
        <f t="shared" si="15"/>
        <v>1215753.91</v>
      </c>
      <c r="G54" s="27">
        <f t="shared" si="15"/>
        <v>1310490.51</v>
      </c>
      <c r="H54" s="27">
        <f t="shared" si="15"/>
        <v>1247364.29</v>
      </c>
      <c r="I54" s="27">
        <f t="shared" si="15"/>
        <v>1679379.4</v>
      </c>
      <c r="J54" s="27">
        <f t="shared" si="15"/>
        <v>587632.6900000001</v>
      </c>
      <c r="K54" s="20">
        <f>SUM(B54:J54)</f>
        <v>12436517.739999998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1651380.5499999998</v>
      </c>
      <c r="C60" s="10">
        <f t="shared" si="17"/>
        <v>1584867.0588235178</v>
      </c>
      <c r="D60" s="10">
        <f t="shared" si="17"/>
        <v>1966993.4810299478</v>
      </c>
      <c r="E60" s="10">
        <f t="shared" si="17"/>
        <v>1192655.8783617537</v>
      </c>
      <c r="F60" s="10">
        <f t="shared" si="17"/>
        <v>1215753.9094800206</v>
      </c>
      <c r="G60" s="10">
        <f t="shared" si="17"/>
        <v>1310490.5106539852</v>
      </c>
      <c r="H60" s="10">
        <f t="shared" si="17"/>
        <v>1247364.2975731618</v>
      </c>
      <c r="I60" s="10">
        <f>SUM(I61:I73)</f>
        <v>1679379.4000000001</v>
      </c>
      <c r="J60" s="10">
        <f t="shared" si="17"/>
        <v>587632.6923580274</v>
      </c>
      <c r="K60" s="5">
        <f>SUM(K61:K73)</f>
        <v>12436517.778280417</v>
      </c>
      <c r="L60" s="9"/>
    </row>
    <row r="61" spans="1:12" ht="16.5" customHeight="1">
      <c r="A61" s="7" t="s">
        <v>56</v>
      </c>
      <c r="B61" s="8">
        <v>1443636.88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1443636.88</v>
      </c>
      <c r="L61"/>
    </row>
    <row r="62" spans="1:12" ht="16.5" customHeight="1">
      <c r="A62" s="7" t="s">
        <v>57</v>
      </c>
      <c r="B62" s="8">
        <v>207743.67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207743.67</v>
      </c>
      <c r="L62"/>
    </row>
    <row r="63" spans="1:12" ht="16.5" customHeight="1">
      <c r="A63" s="7" t="s">
        <v>4</v>
      </c>
      <c r="B63" s="6">
        <v>0</v>
      </c>
      <c r="C63" s="8">
        <v>1584867.0588235178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1584867.0588235178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1966993.4810299478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1966993.4810299478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1192655.8783617537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1192655.8783617537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1215753.9094800206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1215753.9094800206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1310490.5106539852</v>
      </c>
      <c r="H67" s="6">
        <v>0</v>
      </c>
      <c r="I67" s="6">
        <v>0</v>
      </c>
      <c r="J67" s="6">
        <v>0</v>
      </c>
      <c r="K67" s="5">
        <f t="shared" si="18"/>
        <v>1310490.5106539852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1247364.2975731618</v>
      </c>
      <c r="I68" s="6">
        <v>0</v>
      </c>
      <c r="J68" s="6">
        <v>0</v>
      </c>
      <c r="K68" s="5">
        <f t="shared" si="18"/>
        <v>1247364.2975731618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618851.31</v>
      </c>
      <c r="J70" s="6">
        <v>0</v>
      </c>
      <c r="K70" s="5">
        <f t="shared" si="18"/>
        <v>618851.31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1060528.09</v>
      </c>
      <c r="J71" s="6">
        <v>0</v>
      </c>
      <c r="K71" s="5">
        <f t="shared" si="18"/>
        <v>1060528.09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587632.6923580274</v>
      </c>
      <c r="K72" s="5">
        <f t="shared" si="18"/>
        <v>587632.6923580274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2023-08-18T17:23:38Z</dcterms:modified>
  <cp:category/>
  <cp:version/>
  <cp:contentType/>
  <cp:contentStatus/>
</cp:coreProperties>
</file>