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<sst xmlns="http://schemas.openxmlformats.org/spreadsheetml/2006/main" count="82" uniqueCount="81">
  <si>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</si>
  <si>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</si>
  <si>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</si>
  <si>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</si>
  <si>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</si>
  <si>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</si>
  <si>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</si>
  <si>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</si>
  <si>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</si>
  <si>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</si>
  <si>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</si>
  <si>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</si>
  <si>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</si>
  <si>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</si>
  <si>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</si>
  <si>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</si>
  <si>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</si>
  <si>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</si>
  <si>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</si>
  <si>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</si>
  <si>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</si>
  <si>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</si>
  <si>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</si>
  <si>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</si>
  <si>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</si>
  <si>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</si>
  <si>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</si>
  <si>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</si>
  <si>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</si>
  <si>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</si>
  <si>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</si>
  <si>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</si>
  <si>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</si>
  <si>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</si>
  <si>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</si>
  <si>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</si>
  <si>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</si>
  <si>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</si>
  <si>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</si>
  <si>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</si>
  <si>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</si>
  <si>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</si>
  <si>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</si>
  <si>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</si>
  <si>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</si>
  <si>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</si>
  <si>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</si>
  <si>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</si>
  <si>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</si>
  <si>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</si>
  <si>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</si>
  <si>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</si>
  <si>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</si>
  <si>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</si>
  <si>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</si>
  <si>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</si>
  <si>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</si>
  <si>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</si>
  <si>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</si>
  <si>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</si>
  <si>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</si>
  <si>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</si>
  <si>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</si>
  <si>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</si>
  <si>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</si>
  <si>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</si>
  <si>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</si>
  <si>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</si>
  <si>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</si>
  <si>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</si>
  <si>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</si>
  <si>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</si>
  <si>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</si>
  <si>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</si>
  <si>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</si>
  <si>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</si>
  <si>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</si>
  <si>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</si>
  <si>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</si>
  <si>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</si>
  <si>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11/08/23 - VENCIMENTO 18/08/23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</si>
</sst>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315330</v>
      </c>
      <c r="C7" s="46">
        <f aca="true" t="shared" si="0" ref="C7:J7">+C8+C11</f>
        <v>254200</v>
      </c>
      <c r="D7" s="46">
        <f t="shared" si="0"/>
        <v>328760</v>
      </c>
      <c r="E7" s="46">
        <f t="shared" si="0"/>
        <v>183340</v>
      </c>
      <c r="F7" s="46">
        <f t="shared" si="0"/>
        <v>211977</v>
      </c>
      <c r="G7" s="46">
        <f t="shared" si="0"/>
        <v>227725</v>
      </c>
      <c r="H7" s="46">
        <f t="shared" si="0"/>
        <v>251835</v>
      </c>
      <c r="I7" s="46">
        <f t="shared" si="0"/>
        <v>367764</v>
      </c>
      <c r="J7" s="46">
        <f t="shared" si="0"/>
        <v>114699</v>
      </c>
      <c r="K7" s="38">
        <f aca="true" t="shared" si="1" ref="K7:K13">SUM(B7:J7)</f>
        <v>2255630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14405</v>
      </c>
      <c r="C8" s="44">
        <f t="shared" si="2"/>
        <v>15097</v>
      </c>
      <c r="D8" s="44">
        <f t="shared" si="2"/>
        <v>14772</v>
      </c>
      <c r="E8" s="44">
        <f t="shared" si="2"/>
        <v>10477</v>
      </c>
      <c r="F8" s="44">
        <f t="shared" si="2"/>
        <v>10270</v>
      </c>
      <c r="G8" s="44">
        <f t="shared" si="2"/>
        <v>6130</v>
      </c>
      <c r="H8" s="44">
        <f t="shared" si="2"/>
        <v>5178</v>
      </c>
      <c r="I8" s="44">
        <f t="shared" si="2"/>
        <v>16115</v>
      </c>
      <c r="J8" s="44">
        <f t="shared" si="2"/>
        <v>3083</v>
      </c>
      <c r="K8" s="38">
        <f t="shared" si="1"/>
        <v>95527</v>
      </c>
      <c r="L8"/>
      <c r="M8"/>
      <c r="N8"/>
    </row>
    <row r="9" spans="1:14" ht="16.5" customHeight="1">
      <c r="A9" s="22" t="s">
        <v>32</v>
      </c>
      <c r="B9" s="44">
        <v>14367</v>
      </c>
      <c r="C9" s="44">
        <v>15096</v>
      </c>
      <c r="D9" s="44">
        <v>14772</v>
      </c>
      <c r="E9" s="44">
        <v>10269</v>
      </c>
      <c r="F9" s="44">
        <v>10253</v>
      </c>
      <c r="G9" s="44">
        <v>6129</v>
      </c>
      <c r="H9" s="44">
        <v>5178</v>
      </c>
      <c r="I9" s="44">
        <v>16047</v>
      </c>
      <c r="J9" s="44">
        <v>3083</v>
      </c>
      <c r="K9" s="38">
        <f t="shared" si="1"/>
        <v>95194</v>
      </c>
      <c r="L9"/>
      <c r="M9"/>
      <c r="N9"/>
    </row>
    <row r="10" spans="1:14" ht="16.5" customHeight="1">
      <c r="A10" s="22" t="s">
        <v>31</v>
      </c>
      <c r="B10" s="44">
        <v>38</v>
      </c>
      <c r="C10" s="44">
        <v>1</v>
      </c>
      <c r="D10" s="44">
        <v>0</v>
      </c>
      <c r="E10" s="44">
        <v>208</v>
      </c>
      <c r="F10" s="44">
        <v>17</v>
      </c>
      <c r="G10" s="44">
        <v>1</v>
      </c>
      <c r="H10" s="44">
        <v>0</v>
      </c>
      <c r="I10" s="44">
        <v>68</v>
      </c>
      <c r="J10" s="44">
        <v>0</v>
      </c>
      <c r="K10" s="38">
        <f t="shared" si="1"/>
        <v>333</v>
      </c>
      <c r="L10"/>
      <c r="M10"/>
      <c r="N10"/>
    </row>
    <row r="11" spans="1:14" ht="16.5" customHeight="1">
      <c r="A11" s="43" t="s">
        <v>67</v>
      </c>
      <c r="B11" s="42">
        <v>300925</v>
      </c>
      <c r="C11" s="42">
        <v>239103</v>
      </c>
      <c r="D11" s="42">
        <v>313988</v>
      </c>
      <c r="E11" s="42">
        <v>172863</v>
      </c>
      <c r="F11" s="42">
        <v>201707</v>
      </c>
      <c r="G11" s="42">
        <v>221595</v>
      </c>
      <c r="H11" s="42">
        <v>246657</v>
      </c>
      <c r="I11" s="42">
        <v>351649</v>
      </c>
      <c r="J11" s="42">
        <v>111616</v>
      </c>
      <c r="K11" s="38">
        <f t="shared" si="1"/>
        <v>2160103</v>
      </c>
      <c r="L11" s="59"/>
      <c r="M11" s="59"/>
      <c r="N11" s="59"/>
    </row>
    <row r="12" spans="1:14" ht="16.5" customHeight="1">
      <c r="A12" s="22" t="s">
        <v>79</v>
      </c>
      <c r="B12" s="42">
        <v>20649</v>
      </c>
      <c r="C12" s="42">
        <v>18383</v>
      </c>
      <c r="D12" s="42">
        <v>24130</v>
      </c>
      <c r="E12" s="42">
        <v>15910</v>
      </c>
      <c r="F12" s="42">
        <v>12173</v>
      </c>
      <c r="G12" s="42">
        <v>12258</v>
      </c>
      <c r="H12" s="42">
        <v>11826</v>
      </c>
      <c r="I12" s="42">
        <v>18447</v>
      </c>
      <c r="J12" s="42">
        <v>4947</v>
      </c>
      <c r="K12" s="38">
        <f t="shared" si="1"/>
        <v>138723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280276</v>
      </c>
      <c r="C13" s="42">
        <f>+C11-C12</f>
        <v>220720</v>
      </c>
      <c r="D13" s="42">
        <f>+D11-D12</f>
        <v>289858</v>
      </c>
      <c r="E13" s="42">
        <f aca="true" t="shared" si="3" ref="E13:J13">+E11-E12</f>
        <v>156953</v>
      </c>
      <c r="F13" s="42">
        <f t="shared" si="3"/>
        <v>189534</v>
      </c>
      <c r="G13" s="42">
        <f t="shared" si="3"/>
        <v>209337</v>
      </c>
      <c r="H13" s="42">
        <f t="shared" si="3"/>
        <v>234831</v>
      </c>
      <c r="I13" s="42">
        <f t="shared" si="3"/>
        <v>333202</v>
      </c>
      <c r="J13" s="42">
        <f t="shared" si="3"/>
        <v>106669</v>
      </c>
      <c r="K13" s="38">
        <f t="shared" si="1"/>
        <v>2021380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" customHeight="1">
      <c r="A16" s="16" t="s">
        <v>69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1.203208289175199</v>
      </c>
      <c r="C18" s="39">
        <v>1.28123354793931</v>
      </c>
      <c r="D18" s="39">
        <v>1.118782243025605</v>
      </c>
      <c r="E18" s="39">
        <v>1.426709711194902</v>
      </c>
      <c r="F18" s="39">
        <v>1.148940825566218</v>
      </c>
      <c r="G18" s="39">
        <v>1.169290605744671</v>
      </c>
      <c r="H18" s="39">
        <v>1.216096496805152</v>
      </c>
      <c r="I18" s="39">
        <v>1.140601251258846</v>
      </c>
      <c r="J18" s="39">
        <v>1.127085807807436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1747224.0599999998</v>
      </c>
      <c r="C20" s="36">
        <f aca="true" t="shared" si="4" ref="C20:J20">SUM(C21:C28)</f>
        <v>1646520.6300000001</v>
      </c>
      <c r="D20" s="36">
        <f t="shared" si="4"/>
        <v>2056721.4999999998</v>
      </c>
      <c r="E20" s="36">
        <f t="shared" si="4"/>
        <v>1279464.73</v>
      </c>
      <c r="F20" s="36">
        <f t="shared" si="4"/>
        <v>1252805.8699999999</v>
      </c>
      <c r="G20" s="36">
        <f t="shared" si="4"/>
        <v>1381911.01</v>
      </c>
      <c r="H20" s="36">
        <f t="shared" si="4"/>
        <v>1272646.4900000002</v>
      </c>
      <c r="I20" s="36">
        <f t="shared" si="4"/>
        <v>1771612.5999999999</v>
      </c>
      <c r="J20" s="36">
        <f t="shared" si="4"/>
        <v>613100.2000000001</v>
      </c>
      <c r="K20" s="36">
        <f aca="true" t="shared" si="5" ref="K20:K28">SUM(B20:J20)</f>
        <v>13022007.09</v>
      </c>
      <c r="L20"/>
      <c r="M20"/>
      <c r="N20"/>
    </row>
    <row r="21" spans="1:14" ht="16.5" customHeight="1">
      <c r="A21" s="35" t="s">
        <v>28</v>
      </c>
      <c r="B21" s="58">
        <f>ROUND((B15+B16)*B7,2)</f>
        <v>1397195.7</v>
      </c>
      <c r="C21" s="58">
        <f>ROUND((C15+C16)*C7,2)</f>
        <v>1237369.34</v>
      </c>
      <c r="D21" s="58">
        <f aca="true" t="shared" si="6" ref="D21:J21">ROUND((D15+D16)*D7,2)</f>
        <v>1774054.71</v>
      </c>
      <c r="E21" s="58">
        <f t="shared" si="6"/>
        <v>860157.94</v>
      </c>
      <c r="F21" s="58">
        <f t="shared" si="6"/>
        <v>1052444.61</v>
      </c>
      <c r="G21" s="58">
        <f t="shared" si="6"/>
        <v>1142086.42</v>
      </c>
      <c r="H21" s="58">
        <f t="shared" si="6"/>
        <v>1005627.52</v>
      </c>
      <c r="I21" s="58">
        <f t="shared" si="6"/>
        <v>1483449.65</v>
      </c>
      <c r="J21" s="58">
        <f t="shared" si="6"/>
        <v>523509.18</v>
      </c>
      <c r="K21" s="30">
        <f t="shared" si="5"/>
        <v>10475895.07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283921.75</v>
      </c>
      <c r="C22" s="30">
        <f t="shared" si="7"/>
        <v>347989.77</v>
      </c>
      <c r="D22" s="30">
        <f t="shared" si="7"/>
        <v>210726.2</v>
      </c>
      <c r="E22" s="30">
        <f t="shared" si="7"/>
        <v>367037.75</v>
      </c>
      <c r="F22" s="30">
        <f t="shared" si="7"/>
        <v>156751.97</v>
      </c>
      <c r="G22" s="30">
        <f t="shared" si="7"/>
        <v>193344.5</v>
      </c>
      <c r="H22" s="30">
        <f t="shared" si="7"/>
        <v>217312.58</v>
      </c>
      <c r="I22" s="30">
        <f t="shared" si="7"/>
        <v>208574.88</v>
      </c>
      <c r="J22" s="30">
        <f t="shared" si="7"/>
        <v>66530.59</v>
      </c>
      <c r="K22" s="30">
        <f t="shared" si="5"/>
        <v>2052189.99</v>
      </c>
      <c r="L22"/>
      <c r="M22"/>
      <c r="N22"/>
    </row>
    <row r="23" spans="1:14" ht="16.5" customHeight="1">
      <c r="A23" s="18" t="s">
        <v>26</v>
      </c>
      <c r="B23" s="30">
        <v>61861.4</v>
      </c>
      <c r="C23" s="30">
        <v>55377.44</v>
      </c>
      <c r="D23" s="30">
        <v>63895.9</v>
      </c>
      <c r="E23" s="30">
        <v>45362.69</v>
      </c>
      <c r="F23" s="30">
        <v>40131.67</v>
      </c>
      <c r="G23" s="30">
        <v>42822.89</v>
      </c>
      <c r="H23" s="30">
        <v>44392.55</v>
      </c>
      <c r="I23" s="30">
        <v>73546.07</v>
      </c>
      <c r="J23" s="30">
        <v>20440.39</v>
      </c>
      <c r="K23" s="30">
        <f t="shared" si="5"/>
        <v>447831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5188.29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27670.88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1318.24</v>
      </c>
      <c r="C26" s="30">
        <v>1242.69</v>
      </c>
      <c r="D26" s="30">
        <v>1552.71</v>
      </c>
      <c r="E26" s="30">
        <v>966.53</v>
      </c>
      <c r="F26" s="30">
        <v>945.69</v>
      </c>
      <c r="G26" s="30">
        <v>1042.08</v>
      </c>
      <c r="H26" s="30">
        <v>961.32</v>
      </c>
      <c r="I26" s="30">
        <v>1336.47</v>
      </c>
      <c r="J26" s="30">
        <v>463.73</v>
      </c>
      <c r="K26" s="30">
        <f t="shared" si="5"/>
        <v>9829.46</v>
      </c>
      <c r="L26" s="59"/>
      <c r="M26" s="59"/>
      <c r="N26" s="59"/>
    </row>
    <row r="27" spans="1:14" ht="16.5" customHeight="1">
      <c r="A27" s="18" t="s">
        <v>77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78</v>
      </c>
      <c r="B28" s="30">
        <v>857.45</v>
      </c>
      <c r="C28" s="30">
        <v>792.33</v>
      </c>
      <c r="D28" s="30">
        <v>960.56</v>
      </c>
      <c r="E28" s="30">
        <v>551.98</v>
      </c>
      <c r="F28" s="30">
        <v>576.18</v>
      </c>
      <c r="G28" s="30">
        <v>655.11</v>
      </c>
      <c r="H28" s="30">
        <v>665.51</v>
      </c>
      <c r="I28" s="30">
        <v>952.21</v>
      </c>
      <c r="J28" s="30">
        <v>313.72</v>
      </c>
      <c r="K28" s="30">
        <f t="shared" si="5"/>
        <v>6325.05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-111903.44</v>
      </c>
      <c r="C31" s="30">
        <f t="shared" si="8"/>
        <v>-73528.79999999999</v>
      </c>
      <c r="D31" s="30">
        <f t="shared" si="8"/>
        <v>-99805.79999999996</v>
      </c>
      <c r="E31" s="30">
        <f t="shared" si="8"/>
        <v>-85444.47</v>
      </c>
      <c r="F31" s="30">
        <f t="shared" si="8"/>
        <v>-54778.009999999995</v>
      </c>
      <c r="G31" s="30">
        <f t="shared" si="8"/>
        <v>-78692.36</v>
      </c>
      <c r="H31" s="30">
        <f t="shared" si="8"/>
        <v>-34005.96</v>
      </c>
      <c r="I31" s="30">
        <f t="shared" si="8"/>
        <v>-102043.16</v>
      </c>
      <c r="J31" s="30">
        <f t="shared" si="8"/>
        <v>-25447.870000000003</v>
      </c>
      <c r="K31" s="30">
        <f aca="true" t="shared" si="9" ref="K31:K39">SUM(B31:J31)</f>
        <v>-665649.8699999999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-109676.1</v>
      </c>
      <c r="C32" s="30">
        <f t="shared" si="10"/>
        <v>-73528.79999999999</v>
      </c>
      <c r="D32" s="30">
        <f t="shared" si="10"/>
        <v>-77423.35</v>
      </c>
      <c r="E32" s="30">
        <f t="shared" si="10"/>
        <v>-85444.47</v>
      </c>
      <c r="F32" s="30">
        <f t="shared" si="10"/>
        <v>-45113.2</v>
      </c>
      <c r="G32" s="30">
        <f t="shared" si="10"/>
        <v>-59731.31</v>
      </c>
      <c r="H32" s="30">
        <f t="shared" si="10"/>
        <v>-34005.96</v>
      </c>
      <c r="I32" s="30">
        <f t="shared" si="10"/>
        <v>-88120.6</v>
      </c>
      <c r="J32" s="30">
        <f t="shared" si="10"/>
        <v>-18968.27</v>
      </c>
      <c r="K32" s="30">
        <f t="shared" si="9"/>
        <v>-592012.06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-63214.8</v>
      </c>
      <c r="C33" s="30">
        <f t="shared" si="11"/>
        <v>-66422.4</v>
      </c>
      <c r="D33" s="30">
        <f t="shared" si="11"/>
        <v>-64996.8</v>
      </c>
      <c r="E33" s="30">
        <f t="shared" si="11"/>
        <v>-45183.6</v>
      </c>
      <c r="F33" s="30">
        <f t="shared" si="11"/>
        <v>-45113.2</v>
      </c>
      <c r="G33" s="30">
        <f t="shared" si="11"/>
        <v>-26967.6</v>
      </c>
      <c r="H33" s="30">
        <f t="shared" si="11"/>
        <v>-22783.2</v>
      </c>
      <c r="I33" s="30">
        <f t="shared" si="11"/>
        <v>-70606.8</v>
      </c>
      <c r="J33" s="30">
        <f t="shared" si="11"/>
        <v>-13565.2</v>
      </c>
      <c r="K33" s="30">
        <f t="shared" si="9"/>
        <v>-418853.6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-46461.3</v>
      </c>
      <c r="C36" s="30">
        <v>-7106.4</v>
      </c>
      <c r="D36" s="30">
        <v>-12426.55</v>
      </c>
      <c r="E36" s="30">
        <v>-40260.87</v>
      </c>
      <c r="F36" s="26">
        <v>0</v>
      </c>
      <c r="G36" s="30">
        <v>-32763.71</v>
      </c>
      <c r="H36" s="30">
        <v>-11222.76</v>
      </c>
      <c r="I36" s="30">
        <v>-17513.8</v>
      </c>
      <c r="J36" s="30">
        <v>-5403.07</v>
      </c>
      <c r="K36" s="30">
        <f t="shared" si="9"/>
        <v>-173158.46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-2227.34</v>
      </c>
      <c r="C37" s="27">
        <f t="shared" si="12"/>
        <v>0</v>
      </c>
      <c r="D37" s="27">
        <f t="shared" si="12"/>
        <v>-22382.449999999953</v>
      </c>
      <c r="E37" s="27">
        <f t="shared" si="12"/>
        <v>0</v>
      </c>
      <c r="F37" s="27">
        <f t="shared" si="12"/>
        <v>-9664.81</v>
      </c>
      <c r="G37" s="27">
        <f t="shared" si="12"/>
        <v>-18961.05</v>
      </c>
      <c r="H37" s="27">
        <f t="shared" si="12"/>
        <v>0</v>
      </c>
      <c r="I37" s="27">
        <f t="shared" si="12"/>
        <v>-13922.56</v>
      </c>
      <c r="J37" s="27">
        <f t="shared" si="12"/>
        <v>-6479.6</v>
      </c>
      <c r="K37" s="30">
        <f t="shared" si="9"/>
        <v>-73637.80999999995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-2227.34</v>
      </c>
      <c r="C39" s="27">
        <v>0</v>
      </c>
      <c r="D39" s="27">
        <v>0</v>
      </c>
      <c r="E39" s="27">
        <v>0</v>
      </c>
      <c r="F39" s="27">
        <v>-9664.81</v>
      </c>
      <c r="G39" s="27">
        <v>-18961.05</v>
      </c>
      <c r="H39" s="27">
        <v>0</v>
      </c>
      <c r="I39" s="27">
        <v>-13922.56</v>
      </c>
      <c r="J39" s="27">
        <v>0</v>
      </c>
      <c r="K39" s="30">
        <f t="shared" si="9"/>
        <v>-44775.759999999995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1701000</v>
      </c>
      <c r="E45" s="17">
        <v>0</v>
      </c>
      <c r="F45" s="17">
        <v>0</v>
      </c>
      <c r="G45" s="17">
        <v>0</v>
      </c>
      <c r="H45" s="17">
        <v>1098000</v>
      </c>
      <c r="I45" s="17">
        <v>0</v>
      </c>
      <c r="J45" s="17">
        <v>0</v>
      </c>
      <c r="K45" s="30">
        <f aca="true" t="shared" si="13" ref="K45:K52">SUM(B45:J45)</f>
        <v>2799000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1635320.6199999999</v>
      </c>
      <c r="C54" s="27">
        <f t="shared" si="15"/>
        <v>1572991.83</v>
      </c>
      <c r="D54" s="27">
        <f t="shared" si="15"/>
        <v>1956915.6999999997</v>
      </c>
      <c r="E54" s="27">
        <f t="shared" si="15"/>
        <v>1194020.26</v>
      </c>
      <c r="F54" s="27">
        <f t="shared" si="15"/>
        <v>1198027.8599999999</v>
      </c>
      <c r="G54" s="27">
        <f t="shared" si="15"/>
        <v>1303218.65</v>
      </c>
      <c r="H54" s="27">
        <f t="shared" si="15"/>
        <v>1238640.5300000003</v>
      </c>
      <c r="I54" s="27">
        <f t="shared" si="15"/>
        <v>1669569.44</v>
      </c>
      <c r="J54" s="27">
        <f t="shared" si="15"/>
        <v>587652.3300000001</v>
      </c>
      <c r="K54" s="20">
        <f>SUM(B54:J54)</f>
        <v>12356357.219999999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1635320.6</v>
      </c>
      <c r="C60" s="10">
        <f t="shared" si="17"/>
        <v>1572991.828944285</v>
      </c>
      <c r="D60" s="10">
        <f t="shared" si="17"/>
        <v>1956915.6952163745</v>
      </c>
      <c r="E60" s="10">
        <f t="shared" si="17"/>
        <v>1194020.2722394788</v>
      </c>
      <c r="F60" s="10">
        <f t="shared" si="17"/>
        <v>1198027.849871643</v>
      </c>
      <c r="G60" s="10">
        <f t="shared" si="17"/>
        <v>1303218.648807081</v>
      </c>
      <c r="H60" s="10">
        <f t="shared" si="17"/>
        <v>1238640.5359566733</v>
      </c>
      <c r="I60" s="10">
        <f>SUM(I61:I73)</f>
        <v>1669569.4300000002</v>
      </c>
      <c r="J60" s="10">
        <f t="shared" si="17"/>
        <v>587652.3161485981</v>
      </c>
      <c r="K60" s="5">
        <f>SUM(K61:K73)</f>
        <v>12356357.177184135</v>
      </c>
      <c r="L60" s="9"/>
    </row>
    <row r="61" spans="1:12" ht="16.5" customHeight="1">
      <c r="A61" s="7" t="s">
        <v>56</v>
      </c>
      <c r="B61" s="8">
        <v>1429597.27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1429597.27</v>
      </c>
      <c r="L61"/>
    </row>
    <row r="62" spans="1:12" ht="16.5" customHeight="1">
      <c r="A62" s="7" t="s">
        <v>57</v>
      </c>
      <c r="B62" s="8">
        <v>205723.33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205723.33</v>
      </c>
      <c r="L62"/>
    </row>
    <row r="63" spans="1:12" ht="16.5" customHeight="1">
      <c r="A63" s="7" t="s">
        <v>4</v>
      </c>
      <c r="B63" s="6">
        <v>0</v>
      </c>
      <c r="C63" s="8">
        <v>1572991.828944285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1572991.828944285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1956915.6952163745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1956915.6952163745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1194020.2722394788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1194020.2722394788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1198027.849871643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1198027.849871643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1303218.648807081</v>
      </c>
      <c r="H67" s="6">
        <v>0</v>
      </c>
      <c r="I67" s="6">
        <v>0</v>
      </c>
      <c r="J67" s="6">
        <v>0</v>
      </c>
      <c r="K67" s="5">
        <f t="shared" si="18"/>
        <v>1303218.648807081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1238640.5359566733</v>
      </c>
      <c r="I68" s="6">
        <v>0</v>
      </c>
      <c r="J68" s="6">
        <v>0</v>
      </c>
      <c r="K68" s="5">
        <f t="shared" si="18"/>
        <v>1238640.5359566733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608558.06</v>
      </c>
      <c r="J70" s="6">
        <v>0</v>
      </c>
      <c r="K70" s="5">
        <f t="shared" si="18"/>
        <v>608558.06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1061011.37</v>
      </c>
      <c r="J71" s="6">
        <v>0</v>
      </c>
      <c r="K71" s="5">
        <f t="shared" si="18"/>
        <v>1061011.37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587652.3161485981</v>
      </c>
      <c r="K72" s="5">
        <f t="shared" si="18"/>
        <v>587652.3161485981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2023-08-17T21:06:40Z</dcterms:modified>
  <cp:category/>
  <cp:version/>
  <cp:contentType/>
  <cp:contentStatus/>
</cp:coreProperties>
</file>