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<sst xmlns="http://schemas.openxmlformats.org/spreadsheetml/2006/main" count="82" uniqueCount="81">
  <si>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</si>
  <si>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</si>
  <si>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</si>
  <si>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</si>
  <si>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</si>
  <si>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</si>
  <si>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</si>
  <si>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</si>
  <si>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</si>
  <si>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</si>
  <si>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</si>
  <si>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</si>
  <si>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</si>
  <si>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</si>
  <si>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</si>
  <si>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</si>
  <si>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</si>
  <si>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</si>
  <si>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</si>
  <si>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</si>
  <si>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</si>
  <si>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</si>
  <si>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</si>
  <si>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</si>
  <si>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</si>
  <si>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</si>
  <si>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</si>
  <si>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</si>
  <si>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</si>
  <si>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</si>
  <si>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</si>
  <si>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</si>
  <si>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</si>
  <si>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</si>
  <si>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</si>
  <si>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</si>
  <si>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</si>
  <si>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</si>
  <si>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</si>
  <si>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</si>
  <si>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</si>
  <si>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</si>
  <si>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</si>
  <si>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</si>
  <si>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</si>
  <si>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</si>
  <si>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</si>
  <si>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</si>
  <si>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</si>
  <si>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</si>
  <si>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</si>
  <si>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</si>
  <si>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</si>
  <si>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</si>
  <si>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</si>
  <si>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</si>
  <si>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</si>
  <si>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</si>
  <si>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</si>
  <si>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</si>
  <si>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</si>
  <si>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</si>
  <si>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</si>
  <si>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</si>
  <si>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</si>
  <si>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</si>
  <si>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</si>
  <si>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</si>
  <si>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</si>
  <si>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</si>
  <si>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</si>
  <si>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</si>
  <si>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</si>
  <si>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</si>
  <si>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</si>
  <si>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</si>
  <si>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</si>
  <si>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</si>
  <si>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</si>
  <si>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</si>
  <si>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09/08/23 - VENCIMENTO 16/08/23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</si>
</sst>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346718</v>
      </c>
      <c r="C7" s="46">
        <f aca="true" t="shared" si="0" ref="C7:J7">+C8+C11</f>
        <v>281539</v>
      </c>
      <c r="D7" s="46">
        <f t="shared" si="0"/>
        <v>329768</v>
      </c>
      <c r="E7" s="46">
        <f t="shared" si="0"/>
        <v>188854</v>
      </c>
      <c r="F7" s="46">
        <f t="shared" si="0"/>
        <v>238985</v>
      </c>
      <c r="G7" s="46">
        <f t="shared" si="0"/>
        <v>229926</v>
      </c>
      <c r="H7" s="46">
        <f t="shared" si="0"/>
        <v>248827</v>
      </c>
      <c r="I7" s="46">
        <f t="shared" si="0"/>
        <v>377503</v>
      </c>
      <c r="J7" s="46">
        <f t="shared" si="0"/>
        <v>121784</v>
      </c>
      <c r="K7" s="38">
        <f aca="true" t="shared" si="1" ref="K7:K13">SUM(B7:J7)</f>
        <v>2363904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15427</v>
      </c>
      <c r="C8" s="44">
        <f t="shared" si="2"/>
        <v>16365</v>
      </c>
      <c r="D8" s="44">
        <f t="shared" si="2"/>
        <v>14247</v>
      </c>
      <c r="E8" s="44">
        <f t="shared" si="2"/>
        <v>10337</v>
      </c>
      <c r="F8" s="44">
        <f t="shared" si="2"/>
        <v>11485</v>
      </c>
      <c r="G8" s="44">
        <f t="shared" si="2"/>
        <v>5823</v>
      </c>
      <c r="H8" s="44">
        <f t="shared" si="2"/>
        <v>5054</v>
      </c>
      <c r="I8" s="44">
        <f t="shared" si="2"/>
        <v>15733</v>
      </c>
      <c r="J8" s="44">
        <f t="shared" si="2"/>
        <v>3409</v>
      </c>
      <c r="K8" s="38">
        <f t="shared" si="1"/>
        <v>97880</v>
      </c>
      <c r="L8"/>
      <c r="M8"/>
      <c r="N8"/>
    </row>
    <row r="9" spans="1:14" ht="16.5" customHeight="1">
      <c r="A9" s="22" t="s">
        <v>32</v>
      </c>
      <c r="B9" s="44">
        <v>15374</v>
      </c>
      <c r="C9" s="44">
        <v>16361</v>
      </c>
      <c r="D9" s="44">
        <v>14247</v>
      </c>
      <c r="E9" s="44">
        <v>10118</v>
      </c>
      <c r="F9" s="44">
        <v>11470</v>
      </c>
      <c r="G9" s="44">
        <v>5821</v>
      </c>
      <c r="H9" s="44">
        <v>5054</v>
      </c>
      <c r="I9" s="44">
        <v>15691</v>
      </c>
      <c r="J9" s="44">
        <v>3409</v>
      </c>
      <c r="K9" s="38">
        <f t="shared" si="1"/>
        <v>97545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4</v>
      </c>
      <c r="D10" s="44">
        <v>0</v>
      </c>
      <c r="E10" s="44">
        <v>219</v>
      </c>
      <c r="F10" s="44">
        <v>15</v>
      </c>
      <c r="G10" s="44">
        <v>2</v>
      </c>
      <c r="H10" s="44">
        <v>0</v>
      </c>
      <c r="I10" s="44">
        <v>42</v>
      </c>
      <c r="J10" s="44">
        <v>0</v>
      </c>
      <c r="K10" s="38">
        <f t="shared" si="1"/>
        <v>335</v>
      </c>
      <c r="L10"/>
      <c r="M10"/>
      <c r="N10"/>
    </row>
    <row r="11" spans="1:14" ht="16.5" customHeight="1">
      <c r="A11" s="43" t="s">
        <v>67</v>
      </c>
      <c r="B11" s="42">
        <v>331291</v>
      </c>
      <c r="C11" s="42">
        <v>265174</v>
      </c>
      <c r="D11" s="42">
        <v>315521</v>
      </c>
      <c r="E11" s="42">
        <v>178517</v>
      </c>
      <c r="F11" s="42">
        <v>227500</v>
      </c>
      <c r="G11" s="42">
        <v>224103</v>
      </c>
      <c r="H11" s="42">
        <v>243773</v>
      </c>
      <c r="I11" s="42">
        <v>361770</v>
      </c>
      <c r="J11" s="42">
        <v>118375</v>
      </c>
      <c r="K11" s="38">
        <f t="shared" si="1"/>
        <v>2266024</v>
      </c>
      <c r="L11" s="59"/>
      <c r="M11" s="59"/>
      <c r="N11" s="59"/>
    </row>
    <row r="12" spans="1:14" ht="16.5" customHeight="1">
      <c r="A12" s="22" t="s">
        <v>79</v>
      </c>
      <c r="B12" s="42">
        <v>22706</v>
      </c>
      <c r="C12" s="42">
        <v>19824</v>
      </c>
      <c r="D12" s="42">
        <v>25030</v>
      </c>
      <c r="E12" s="42">
        <v>16719</v>
      </c>
      <c r="F12" s="42">
        <v>13633</v>
      </c>
      <c r="G12" s="42">
        <v>12637</v>
      </c>
      <c r="H12" s="42">
        <v>12275</v>
      </c>
      <c r="I12" s="42">
        <v>18960</v>
      </c>
      <c r="J12" s="42">
        <v>5229</v>
      </c>
      <c r="K12" s="38">
        <f t="shared" si="1"/>
        <v>147013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308585</v>
      </c>
      <c r="C13" s="42">
        <f>+C11-C12</f>
        <v>245350</v>
      </c>
      <c r="D13" s="42">
        <f>+D11-D12</f>
        <v>290491</v>
      </c>
      <c r="E13" s="42">
        <f aca="true" t="shared" si="3" ref="E13:J13">+E11-E12</f>
        <v>161798</v>
      </c>
      <c r="F13" s="42">
        <f t="shared" si="3"/>
        <v>213867</v>
      </c>
      <c r="G13" s="42">
        <f t="shared" si="3"/>
        <v>211466</v>
      </c>
      <c r="H13" s="42">
        <f t="shared" si="3"/>
        <v>231498</v>
      </c>
      <c r="I13" s="42">
        <f t="shared" si="3"/>
        <v>342810</v>
      </c>
      <c r="J13" s="42">
        <f t="shared" si="3"/>
        <v>113146</v>
      </c>
      <c r="K13" s="38">
        <f t="shared" si="1"/>
        <v>2119011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1.098769012001634</v>
      </c>
      <c r="C18" s="39">
        <v>1.167166246281722</v>
      </c>
      <c r="D18" s="39">
        <v>1.112712535414518</v>
      </c>
      <c r="E18" s="39">
        <v>1.379995205318472</v>
      </c>
      <c r="F18" s="39">
        <v>1.02097117282615</v>
      </c>
      <c r="G18" s="39">
        <v>1.148572559237898</v>
      </c>
      <c r="H18" s="39">
        <v>1.200479346006237</v>
      </c>
      <c r="I18" s="39">
        <v>1.104993858268287</v>
      </c>
      <c r="J18" s="39">
        <v>1.069124279329281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1755193.17</v>
      </c>
      <c r="C20" s="36">
        <f aca="true" t="shared" si="4" ref="C20:J20">SUM(C21:C28)</f>
        <v>1660280.11</v>
      </c>
      <c r="D20" s="36">
        <f t="shared" si="4"/>
        <v>2053270.2300000002</v>
      </c>
      <c r="E20" s="36">
        <f t="shared" si="4"/>
        <v>1275253.4300000002</v>
      </c>
      <c r="F20" s="36">
        <f t="shared" si="4"/>
        <v>1255826.3599999999</v>
      </c>
      <c r="G20" s="36">
        <f t="shared" si="4"/>
        <v>1371719.82</v>
      </c>
      <c r="H20" s="36">
        <f t="shared" si="4"/>
        <v>1243478.33</v>
      </c>
      <c r="I20" s="36">
        <f t="shared" si="4"/>
        <v>1761660.82</v>
      </c>
      <c r="J20" s="36">
        <f t="shared" si="4"/>
        <v>616883.15</v>
      </c>
      <c r="K20" s="36">
        <f aca="true" t="shared" si="5" ref="K20:K28">SUM(B20:J20)</f>
        <v>12993565.420000002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1536272.79</v>
      </c>
      <c r="C21" s="58">
        <f>ROUND((C15+C16)*C7,2)</f>
        <v>1370447.39</v>
      </c>
      <c r="D21" s="58">
        <f aca="true" t="shared" si="6" ref="D21:J21">ROUND((D15+D16)*D7,2)</f>
        <v>1779494.08</v>
      </c>
      <c r="E21" s="58">
        <f t="shared" si="6"/>
        <v>886027.43</v>
      </c>
      <c r="F21" s="58">
        <f t="shared" si="6"/>
        <v>1186536.63</v>
      </c>
      <c r="G21" s="58">
        <f t="shared" si="6"/>
        <v>1153124.88</v>
      </c>
      <c r="H21" s="58">
        <f t="shared" si="6"/>
        <v>993615.98</v>
      </c>
      <c r="I21" s="58">
        <f t="shared" si="6"/>
        <v>1522733.85</v>
      </c>
      <c r="J21" s="58">
        <f t="shared" si="6"/>
        <v>555846.53</v>
      </c>
      <c r="K21" s="30">
        <f t="shared" si="5"/>
        <v>10984099.559999999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151736.15</v>
      </c>
      <c r="C22" s="30">
        <f t="shared" si="7"/>
        <v>229092.55</v>
      </c>
      <c r="D22" s="30">
        <f t="shared" si="7"/>
        <v>200571.29</v>
      </c>
      <c r="E22" s="30">
        <f t="shared" si="7"/>
        <v>336686.18</v>
      </c>
      <c r="F22" s="30">
        <f t="shared" si="7"/>
        <v>24883.06</v>
      </c>
      <c r="G22" s="30">
        <f t="shared" si="7"/>
        <v>171322.71</v>
      </c>
      <c r="H22" s="30">
        <f t="shared" si="7"/>
        <v>199199.48</v>
      </c>
      <c r="I22" s="30">
        <f t="shared" si="7"/>
        <v>159877.7</v>
      </c>
      <c r="J22" s="30">
        <f t="shared" si="7"/>
        <v>38422.49</v>
      </c>
      <c r="K22" s="30">
        <f t="shared" si="5"/>
        <v>1511791.6099999999</v>
      </c>
      <c r="L22"/>
      <c r="M22"/>
      <c r="N22"/>
    </row>
    <row r="23" spans="1:14" ht="16.5" customHeight="1">
      <c r="A23" s="18" t="s">
        <v>26</v>
      </c>
      <c r="B23" s="30">
        <v>62931.21</v>
      </c>
      <c r="C23" s="30">
        <v>54945.67</v>
      </c>
      <c r="D23" s="30">
        <v>65162.78</v>
      </c>
      <c r="E23" s="30">
        <v>45636.07</v>
      </c>
      <c r="F23" s="30">
        <v>40926.44</v>
      </c>
      <c r="G23" s="30">
        <v>43620.24</v>
      </c>
      <c r="H23" s="30">
        <v>45369.87</v>
      </c>
      <c r="I23" s="30">
        <v>73012.48</v>
      </c>
      <c r="J23" s="30">
        <v>19991.49</v>
      </c>
      <c r="K23" s="30">
        <f t="shared" si="5"/>
        <v>451596.25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1253.11</v>
      </c>
      <c r="D26" s="30">
        <v>1550.1</v>
      </c>
      <c r="E26" s="30">
        <v>963.93</v>
      </c>
      <c r="F26" s="30">
        <v>948.3</v>
      </c>
      <c r="G26" s="30">
        <v>1036.87</v>
      </c>
      <c r="H26" s="30">
        <v>940.48</v>
      </c>
      <c r="I26" s="30">
        <v>1331.26</v>
      </c>
      <c r="J26" s="30">
        <v>466.33</v>
      </c>
      <c r="K26" s="30">
        <f t="shared" si="5"/>
        <v>9816.43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-112732.70000000001</v>
      </c>
      <c r="C31" s="30">
        <f t="shared" si="8"/>
        <v>-78243.54999999999</v>
      </c>
      <c r="D31" s="30">
        <f t="shared" si="8"/>
        <v>-101047.79999999996</v>
      </c>
      <c r="E31" s="30">
        <f t="shared" si="8"/>
        <v>-99685.23</v>
      </c>
      <c r="F31" s="30">
        <f t="shared" si="8"/>
        <v>-50468</v>
      </c>
      <c r="G31" s="30">
        <f t="shared" si="8"/>
        <v>-66606</v>
      </c>
      <c r="H31" s="30">
        <f t="shared" si="8"/>
        <v>-36494.159999999996</v>
      </c>
      <c r="I31" s="30">
        <f t="shared" si="8"/>
        <v>-91288.62999999999</v>
      </c>
      <c r="J31" s="30">
        <f t="shared" si="8"/>
        <v>-28342.86</v>
      </c>
      <c r="K31" s="30">
        <f aca="true" t="shared" si="9" ref="K31:K39">SUM(B31:J31)</f>
        <v>-664908.9299999999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-112732.70000000001</v>
      </c>
      <c r="C32" s="30">
        <f t="shared" si="10"/>
        <v>-78243.54999999999</v>
      </c>
      <c r="D32" s="30">
        <f t="shared" si="10"/>
        <v>-78665.35</v>
      </c>
      <c r="E32" s="30">
        <f t="shared" si="10"/>
        <v>-99685.23</v>
      </c>
      <c r="F32" s="30">
        <f t="shared" si="10"/>
        <v>-50468</v>
      </c>
      <c r="G32" s="30">
        <f t="shared" si="10"/>
        <v>-66606</v>
      </c>
      <c r="H32" s="30">
        <f t="shared" si="10"/>
        <v>-36494.159999999996</v>
      </c>
      <c r="I32" s="30">
        <f t="shared" si="10"/>
        <v>-91288.62999999999</v>
      </c>
      <c r="J32" s="30">
        <f t="shared" si="10"/>
        <v>-21863.260000000002</v>
      </c>
      <c r="K32" s="30">
        <f t="shared" si="9"/>
        <v>-636046.8799999999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-67645.6</v>
      </c>
      <c r="C33" s="30">
        <f t="shared" si="11"/>
        <v>-71988.4</v>
      </c>
      <c r="D33" s="30">
        <f t="shared" si="11"/>
        <v>-62686.8</v>
      </c>
      <c r="E33" s="30">
        <f t="shared" si="11"/>
        <v>-44519.2</v>
      </c>
      <c r="F33" s="30">
        <f t="shared" si="11"/>
        <v>-50468</v>
      </c>
      <c r="G33" s="30">
        <f t="shared" si="11"/>
        <v>-25612.4</v>
      </c>
      <c r="H33" s="30">
        <f t="shared" si="11"/>
        <v>-22237.6</v>
      </c>
      <c r="I33" s="30">
        <f t="shared" si="11"/>
        <v>-69040.4</v>
      </c>
      <c r="J33" s="30">
        <f t="shared" si="11"/>
        <v>-14999.6</v>
      </c>
      <c r="K33" s="30">
        <f t="shared" si="9"/>
        <v>-429198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-45087.1</v>
      </c>
      <c r="C36" s="30">
        <v>-6255.15</v>
      </c>
      <c r="D36" s="30">
        <v>-15978.55</v>
      </c>
      <c r="E36" s="30">
        <v>-55166.03</v>
      </c>
      <c r="F36" s="26">
        <v>0</v>
      </c>
      <c r="G36" s="30">
        <v>-40993.6</v>
      </c>
      <c r="H36" s="30">
        <v>-14256.56</v>
      </c>
      <c r="I36" s="30">
        <v>-22248.23</v>
      </c>
      <c r="J36" s="30">
        <v>-6863.66</v>
      </c>
      <c r="K36" s="30">
        <f t="shared" si="9"/>
        <v>-206848.88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1642460.47</v>
      </c>
      <c r="C54" s="27">
        <f t="shared" si="15"/>
        <v>1582036.56</v>
      </c>
      <c r="D54" s="27">
        <f t="shared" si="15"/>
        <v>1952222.4300000002</v>
      </c>
      <c r="E54" s="27">
        <f t="shared" si="15"/>
        <v>1175568.2000000002</v>
      </c>
      <c r="F54" s="27">
        <f t="shared" si="15"/>
        <v>1205358.3599999999</v>
      </c>
      <c r="G54" s="27">
        <f t="shared" si="15"/>
        <v>1305113.82</v>
      </c>
      <c r="H54" s="27">
        <f t="shared" si="15"/>
        <v>1206984.1700000002</v>
      </c>
      <c r="I54" s="27">
        <f t="shared" si="15"/>
        <v>1670372.1900000002</v>
      </c>
      <c r="J54" s="27">
        <f t="shared" si="15"/>
        <v>588540.29</v>
      </c>
      <c r="K54" s="20">
        <f>SUM(B54:J54)</f>
        <v>12328656.490000002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1642460.47</v>
      </c>
      <c r="C60" s="10">
        <f t="shared" si="17"/>
        <v>1582036.5602376144</v>
      </c>
      <c r="D60" s="10">
        <f t="shared" si="17"/>
        <v>1952222.4368917793</v>
      </c>
      <c r="E60" s="10">
        <f t="shared" si="17"/>
        <v>1175568.1817935163</v>
      </c>
      <c r="F60" s="10">
        <f t="shared" si="17"/>
        <v>1205358.3507558594</v>
      </c>
      <c r="G60" s="10">
        <f t="shared" si="17"/>
        <v>1305113.8233709803</v>
      </c>
      <c r="H60" s="10">
        <f t="shared" si="17"/>
        <v>1206984.1584331589</v>
      </c>
      <c r="I60" s="10">
        <f>SUM(I61:I73)</f>
        <v>1670372.21</v>
      </c>
      <c r="J60" s="10">
        <f t="shared" si="17"/>
        <v>588540.2912621812</v>
      </c>
      <c r="K60" s="5">
        <f>SUM(K61:K73)</f>
        <v>12328656.482745089</v>
      </c>
      <c r="L60" s="9"/>
    </row>
    <row r="61" spans="1:12" ht="16.5" customHeight="1">
      <c r="A61" s="7" t="s">
        <v>56</v>
      </c>
      <c r="B61" s="8">
        <v>1435838.94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1435838.94</v>
      </c>
      <c r="L61"/>
    </row>
    <row r="62" spans="1:12" ht="16.5" customHeight="1">
      <c r="A62" s="7" t="s">
        <v>57</v>
      </c>
      <c r="B62" s="8">
        <v>206621.53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206621.53</v>
      </c>
      <c r="L62"/>
    </row>
    <row r="63" spans="1:12" ht="16.5" customHeight="1">
      <c r="A63" s="7" t="s">
        <v>4</v>
      </c>
      <c r="B63" s="6">
        <v>0</v>
      </c>
      <c r="C63" s="8">
        <v>1582036.5602376144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1582036.5602376144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1952222.4368917793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1952222.4368917793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1175568.1817935163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1175568.1817935163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1205358.3507558594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1205358.3507558594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1305113.8233709803</v>
      </c>
      <c r="H67" s="6">
        <v>0</v>
      </c>
      <c r="I67" s="6">
        <v>0</v>
      </c>
      <c r="J67" s="6">
        <v>0</v>
      </c>
      <c r="K67" s="5">
        <f t="shared" si="18"/>
        <v>1305113.8233709803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1206984.1584331589</v>
      </c>
      <c r="I68" s="6">
        <v>0</v>
      </c>
      <c r="J68" s="6">
        <v>0</v>
      </c>
      <c r="K68" s="5">
        <f t="shared" si="18"/>
        <v>1206984.1584331589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618371.79</v>
      </c>
      <c r="J70" s="6">
        <v>0</v>
      </c>
      <c r="K70" s="5">
        <f t="shared" si="18"/>
        <v>618371.79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1052000.42</v>
      </c>
      <c r="J71" s="6">
        <v>0</v>
      </c>
      <c r="K71" s="5">
        <f t="shared" si="18"/>
        <v>1052000.42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588540.2912621812</v>
      </c>
      <c r="K72" s="5">
        <f t="shared" si="18"/>
        <v>588540.2912621812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2023-08-15T16:50:29Z</dcterms:modified>
  <cp:category/>
  <cp:version/>
  <cp:contentType/>
  <cp:contentStatus/>
</cp:coreProperties>
</file>