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<sst xmlns="http://schemas.openxmlformats.org/spreadsheetml/2006/main" count="82" uniqueCount="81">
  <si>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</si>
  <si>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</si>
  <si>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</si>
  <si>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</si>
  <si>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</si>
  <si>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</si>
  <si>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</si>
  <si>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</si>
  <si>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</si>
  <si>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</si>
  <si>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</si>
  <si>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</si>
  <si>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</si>
  <si>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</si>
  <si>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</si>
  <si>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</si>
  <si>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</si>
  <si>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</si>
  <si>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</si>
  <si>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</si>
  <si>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</si>
  <si>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</si>
  <si>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</si>
  <si>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</si>
  <si>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</si>
  <si>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</si>
  <si>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</si>
  <si>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</si>
  <si>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</si>
  <si>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</si>
  <si>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</si>
  <si>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</si>
  <si>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</si>
  <si>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</si>
  <si>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</si>
  <si>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</si>
  <si>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</si>
  <si>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</si>
  <si>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</si>
  <si>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</si>
  <si>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</si>
  <si>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</si>
  <si>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</si>
  <si>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</si>
  <si>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</si>
  <si>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</si>
  <si>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</si>
  <si>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</si>
  <si>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</si>
  <si>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</si>
  <si>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</si>
  <si>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</si>
  <si>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</si>
  <si>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</si>
  <si>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</si>
  <si>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</si>
  <si>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</si>
  <si>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</si>
  <si>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</si>
  <si>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</si>
  <si>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</si>
  <si>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</si>
  <si>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</si>
  <si>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</si>
  <si>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</si>
  <si>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</si>
  <si>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</si>
  <si>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</si>
  <si>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</si>
  <si>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</si>
  <si>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</si>
  <si>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</si>
  <si>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</si>
  <si>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</si>
  <si>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</si>
  <si>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</si>
  <si>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</si>
  <si>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</si>
  <si>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</si>
  <si>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</si>
  <si>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08/08/23 - VENCIMENTO 15/08/23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</si>
</sst>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342148</v>
      </c>
      <c r="C7" s="46">
        <f aca="true" t="shared" si="0" ref="C7:J7">+C8+C11</f>
        <v>281222</v>
      </c>
      <c r="D7" s="46">
        <f t="shared" si="0"/>
        <v>332653</v>
      </c>
      <c r="E7" s="46">
        <f t="shared" si="0"/>
        <v>187371</v>
      </c>
      <c r="F7" s="46">
        <f t="shared" si="0"/>
        <v>240098</v>
      </c>
      <c r="G7" s="46">
        <f t="shared" si="0"/>
        <v>228450</v>
      </c>
      <c r="H7" s="46">
        <f t="shared" si="0"/>
        <v>262133</v>
      </c>
      <c r="I7" s="46">
        <f t="shared" si="0"/>
        <v>377368</v>
      </c>
      <c r="J7" s="46">
        <f t="shared" si="0"/>
        <v>120115</v>
      </c>
      <c r="K7" s="38">
        <f aca="true" t="shared" si="1" ref="K7:K13">SUM(B7:J7)</f>
        <v>2371558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15687</v>
      </c>
      <c r="C8" s="44">
        <f t="shared" si="2"/>
        <v>16413</v>
      </c>
      <c r="D8" s="44">
        <f t="shared" si="2"/>
        <v>15297</v>
      </c>
      <c r="E8" s="44">
        <f t="shared" si="2"/>
        <v>10603</v>
      </c>
      <c r="F8" s="44">
        <f t="shared" si="2"/>
        <v>11614</v>
      </c>
      <c r="G8" s="44">
        <f t="shared" si="2"/>
        <v>6069</v>
      </c>
      <c r="H8" s="44">
        <f t="shared" si="2"/>
        <v>5076</v>
      </c>
      <c r="I8" s="44">
        <f t="shared" si="2"/>
        <v>16161</v>
      </c>
      <c r="J8" s="44">
        <f t="shared" si="2"/>
        <v>3432</v>
      </c>
      <c r="K8" s="38">
        <f t="shared" si="1"/>
        <v>100352</v>
      </c>
      <c r="L8"/>
      <c r="M8"/>
      <c r="N8"/>
    </row>
    <row r="9" spans="1:14" ht="16.5" customHeight="1">
      <c r="A9" s="22" t="s">
        <v>32</v>
      </c>
      <c r="B9" s="44">
        <v>15634</v>
      </c>
      <c r="C9" s="44">
        <v>16412</v>
      </c>
      <c r="D9" s="44">
        <v>15297</v>
      </c>
      <c r="E9" s="44">
        <v>10385</v>
      </c>
      <c r="F9" s="44">
        <v>11603</v>
      </c>
      <c r="G9" s="44">
        <v>6069</v>
      </c>
      <c r="H9" s="44">
        <v>5076</v>
      </c>
      <c r="I9" s="44">
        <v>16104</v>
      </c>
      <c r="J9" s="44">
        <v>3432</v>
      </c>
      <c r="K9" s="38">
        <f t="shared" si="1"/>
        <v>100012</v>
      </c>
      <c r="L9"/>
      <c r="M9"/>
      <c r="N9"/>
    </row>
    <row r="10" spans="1:14" ht="16.5" customHeight="1">
      <c r="A10" s="22" t="s">
        <v>31</v>
      </c>
      <c r="B10" s="44">
        <v>53</v>
      </c>
      <c r="C10" s="44">
        <v>1</v>
      </c>
      <c r="D10" s="44">
        <v>0</v>
      </c>
      <c r="E10" s="44">
        <v>218</v>
      </c>
      <c r="F10" s="44">
        <v>11</v>
      </c>
      <c r="G10" s="44">
        <v>0</v>
      </c>
      <c r="H10" s="44">
        <v>0</v>
      </c>
      <c r="I10" s="44">
        <v>57</v>
      </c>
      <c r="J10" s="44">
        <v>0</v>
      </c>
      <c r="K10" s="38">
        <f t="shared" si="1"/>
        <v>340</v>
      </c>
      <c r="L10"/>
      <c r="M10"/>
      <c r="N10"/>
    </row>
    <row r="11" spans="1:14" ht="16.5" customHeight="1">
      <c r="A11" s="43" t="s">
        <v>67</v>
      </c>
      <c r="B11" s="42">
        <v>326461</v>
      </c>
      <c r="C11" s="42">
        <v>264809</v>
      </c>
      <c r="D11" s="42">
        <v>317356</v>
      </c>
      <c r="E11" s="42">
        <v>176768</v>
      </c>
      <c r="F11" s="42">
        <v>228484</v>
      </c>
      <c r="G11" s="42">
        <v>222381</v>
      </c>
      <c r="H11" s="42">
        <v>257057</v>
      </c>
      <c r="I11" s="42">
        <v>361207</v>
      </c>
      <c r="J11" s="42">
        <v>116683</v>
      </c>
      <c r="K11" s="38">
        <f t="shared" si="1"/>
        <v>2271206</v>
      </c>
      <c r="L11" s="59"/>
      <c r="M11" s="59"/>
      <c r="N11" s="59"/>
    </row>
    <row r="12" spans="1:14" ht="16.5" customHeight="1">
      <c r="A12" s="22" t="s">
        <v>79</v>
      </c>
      <c r="B12" s="42">
        <v>22048</v>
      </c>
      <c r="C12" s="42">
        <v>19792</v>
      </c>
      <c r="D12" s="42">
        <v>25253</v>
      </c>
      <c r="E12" s="42">
        <v>16093</v>
      </c>
      <c r="F12" s="42">
        <v>13533</v>
      </c>
      <c r="G12" s="42">
        <v>12272</v>
      </c>
      <c r="H12" s="42">
        <v>12555</v>
      </c>
      <c r="I12" s="42">
        <v>19719</v>
      </c>
      <c r="J12" s="42">
        <v>4967</v>
      </c>
      <c r="K12" s="38">
        <f t="shared" si="1"/>
        <v>146232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304413</v>
      </c>
      <c r="C13" s="42">
        <f>+C11-C12</f>
        <v>245017</v>
      </c>
      <c r="D13" s="42">
        <f>+D11-D12</f>
        <v>292103</v>
      </c>
      <c r="E13" s="42">
        <f aca="true" t="shared" si="3" ref="E13:J13">+E11-E12</f>
        <v>160675</v>
      </c>
      <c r="F13" s="42">
        <f t="shared" si="3"/>
        <v>214951</v>
      </c>
      <c r="G13" s="42">
        <f t="shared" si="3"/>
        <v>210109</v>
      </c>
      <c r="H13" s="42">
        <f t="shared" si="3"/>
        <v>244502</v>
      </c>
      <c r="I13" s="42">
        <f t="shared" si="3"/>
        <v>341488</v>
      </c>
      <c r="J13" s="42">
        <f t="shared" si="3"/>
        <v>111716</v>
      </c>
      <c r="K13" s="38">
        <f t="shared" si="1"/>
        <v>2124974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1.110823279422272</v>
      </c>
      <c r="C18" s="39">
        <v>1.166507274907859</v>
      </c>
      <c r="D18" s="39">
        <v>1.103332456232215</v>
      </c>
      <c r="E18" s="39">
        <v>1.386272779625446</v>
      </c>
      <c r="F18" s="39">
        <v>1.017277656132704</v>
      </c>
      <c r="G18" s="39">
        <v>1.147255273045508</v>
      </c>
      <c r="H18" s="39">
        <v>1.140282477514524</v>
      </c>
      <c r="I18" s="39">
        <v>1.104436208306697</v>
      </c>
      <c r="J18" s="39">
        <v>1.076700830508282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1750684.9100000001</v>
      </c>
      <c r="C20" s="36">
        <f aca="true" t="shared" si="4" ref="C20:J20">SUM(C21:C28)</f>
        <v>1657387.4600000002</v>
      </c>
      <c r="D20" s="36">
        <f t="shared" si="4"/>
        <v>2053395.73</v>
      </c>
      <c r="E20" s="36">
        <f t="shared" si="4"/>
        <v>1271300.43</v>
      </c>
      <c r="F20" s="36">
        <f t="shared" si="4"/>
        <v>1257127.3199999998</v>
      </c>
      <c r="G20" s="36">
        <f t="shared" si="4"/>
        <v>1361161.66</v>
      </c>
      <c r="H20" s="36">
        <f t="shared" si="4"/>
        <v>1244192.6300000001</v>
      </c>
      <c r="I20" s="36">
        <f t="shared" si="4"/>
        <v>1759809.35</v>
      </c>
      <c r="J20" s="36">
        <f t="shared" si="4"/>
        <v>613382.13</v>
      </c>
      <c r="K20" s="36">
        <f aca="true" t="shared" si="5" ref="K20:K28">SUM(B20:J20)</f>
        <v>12968441.620000001</v>
      </c>
      <c r="L20"/>
      <c r="M20"/>
      <c r="N20"/>
    </row>
    <row r="21" spans="1:14" ht="16.5" customHeight="1">
      <c r="A21" s="35" t="s">
        <v>28</v>
      </c>
      <c r="B21" s="58">
        <f>ROUND((B15+B16)*B7,2)</f>
        <v>1516023.57</v>
      </c>
      <c r="C21" s="58">
        <f>ROUND((C15+C16)*C7,2)</f>
        <v>1368904.33</v>
      </c>
      <c r="D21" s="58">
        <f aca="true" t="shared" si="6" ref="D21:J21">ROUND((D15+D16)*D7,2)</f>
        <v>1795062.12</v>
      </c>
      <c r="E21" s="58">
        <f t="shared" si="6"/>
        <v>879069.78</v>
      </c>
      <c r="F21" s="58">
        <f t="shared" si="6"/>
        <v>1192062.56</v>
      </c>
      <c r="G21" s="58">
        <f t="shared" si="6"/>
        <v>1145722.44</v>
      </c>
      <c r="H21" s="58">
        <f t="shared" si="6"/>
        <v>1046749.5</v>
      </c>
      <c r="I21" s="58">
        <f t="shared" si="6"/>
        <v>1522189.3</v>
      </c>
      <c r="J21" s="58">
        <f t="shared" si="6"/>
        <v>548228.88</v>
      </c>
      <c r="K21" s="30">
        <f t="shared" si="5"/>
        <v>11014012.480000002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168010.7</v>
      </c>
      <c r="C22" s="30">
        <f t="shared" si="7"/>
        <v>227932.53</v>
      </c>
      <c r="D22" s="30">
        <f t="shared" si="7"/>
        <v>185488.18</v>
      </c>
      <c r="E22" s="30">
        <f t="shared" si="7"/>
        <v>339560.73</v>
      </c>
      <c r="F22" s="30">
        <f t="shared" si="7"/>
        <v>20596.05</v>
      </c>
      <c r="G22" s="30">
        <f t="shared" si="7"/>
        <v>168713.67</v>
      </c>
      <c r="H22" s="30">
        <f t="shared" si="7"/>
        <v>146840.61</v>
      </c>
      <c r="I22" s="30">
        <f t="shared" si="7"/>
        <v>158971.68</v>
      </c>
      <c r="J22" s="30">
        <f t="shared" si="7"/>
        <v>42049.61</v>
      </c>
      <c r="K22" s="30">
        <f t="shared" si="5"/>
        <v>1458163.7599999998</v>
      </c>
      <c r="L22"/>
      <c r="M22"/>
      <c r="N22"/>
    </row>
    <row r="23" spans="1:14" ht="16.5" customHeight="1">
      <c r="A23" s="18" t="s">
        <v>26</v>
      </c>
      <c r="B23" s="30">
        <v>62397.62</v>
      </c>
      <c r="C23" s="30">
        <v>54753.5</v>
      </c>
      <c r="D23" s="30">
        <v>64798.14</v>
      </c>
      <c r="E23" s="30">
        <v>45766.17</v>
      </c>
      <c r="F23" s="30">
        <v>40985.88</v>
      </c>
      <c r="G23" s="30">
        <v>43078.77</v>
      </c>
      <c r="H23" s="30">
        <v>45307.85</v>
      </c>
      <c r="I23" s="30">
        <v>72608.97</v>
      </c>
      <c r="J23" s="30">
        <v>20483.6</v>
      </c>
      <c r="K23" s="30">
        <f t="shared" si="5"/>
        <v>450180.5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5188.29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27670.88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1326.05</v>
      </c>
      <c r="C26" s="30">
        <v>1255.71</v>
      </c>
      <c r="D26" s="30">
        <v>1555.31</v>
      </c>
      <c r="E26" s="30">
        <v>963.93</v>
      </c>
      <c r="F26" s="30">
        <v>950.9</v>
      </c>
      <c r="G26" s="30">
        <v>1031.66</v>
      </c>
      <c r="H26" s="30">
        <v>943.09</v>
      </c>
      <c r="I26" s="30">
        <v>1333.87</v>
      </c>
      <c r="J26" s="30">
        <v>463.73</v>
      </c>
      <c r="K26" s="30">
        <f t="shared" si="5"/>
        <v>9824.25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857.45</v>
      </c>
      <c r="C28" s="30">
        <v>792.33</v>
      </c>
      <c r="D28" s="30">
        <v>960.56</v>
      </c>
      <c r="E28" s="30">
        <v>551.98</v>
      </c>
      <c r="F28" s="30">
        <v>576.18</v>
      </c>
      <c r="G28" s="30">
        <v>655.11</v>
      </c>
      <c r="H28" s="30">
        <v>664.57</v>
      </c>
      <c r="I28" s="30">
        <v>952.21</v>
      </c>
      <c r="J28" s="30">
        <v>313.72</v>
      </c>
      <c r="K28" s="30">
        <f t="shared" si="5"/>
        <v>6324.11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-171038.86</v>
      </c>
      <c r="C31" s="30">
        <f t="shared" si="8"/>
        <v>-77878.88</v>
      </c>
      <c r="D31" s="30">
        <f t="shared" si="8"/>
        <v>1410048.0199999998</v>
      </c>
      <c r="E31" s="30">
        <f t="shared" si="8"/>
        <v>-141518.07</v>
      </c>
      <c r="F31" s="30">
        <f t="shared" si="8"/>
        <v>-51053.2</v>
      </c>
      <c r="G31" s="30">
        <f t="shared" si="8"/>
        <v>-98200.82</v>
      </c>
      <c r="H31" s="30">
        <f t="shared" si="8"/>
        <v>1025166.61</v>
      </c>
      <c r="I31" s="30">
        <f t="shared" si="8"/>
        <v>-107529.20000000001</v>
      </c>
      <c r="J31" s="30">
        <f t="shared" si="8"/>
        <v>-32893.72</v>
      </c>
      <c r="K31" s="30">
        <f aca="true" t="shared" si="9" ref="K31:K39">SUM(B31:J31)</f>
        <v>1755101.88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-171038.86</v>
      </c>
      <c r="C32" s="30">
        <f t="shared" si="10"/>
        <v>-77878.88</v>
      </c>
      <c r="D32" s="30">
        <f t="shared" si="10"/>
        <v>-97569.53</v>
      </c>
      <c r="E32" s="30">
        <f t="shared" si="10"/>
        <v>-141518.07</v>
      </c>
      <c r="F32" s="30">
        <f t="shared" si="10"/>
        <v>-51053.2</v>
      </c>
      <c r="G32" s="30">
        <f t="shared" si="10"/>
        <v>-98200.82</v>
      </c>
      <c r="H32" s="30">
        <f t="shared" si="10"/>
        <v>-45833.39</v>
      </c>
      <c r="I32" s="30">
        <f t="shared" si="10"/>
        <v>-107529.20000000001</v>
      </c>
      <c r="J32" s="30">
        <f t="shared" si="10"/>
        <v>-26414.12</v>
      </c>
      <c r="K32" s="30">
        <f t="shared" si="9"/>
        <v>-817036.0700000002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-68789.6</v>
      </c>
      <c r="C33" s="30">
        <f t="shared" si="11"/>
        <v>-72212.8</v>
      </c>
      <c r="D33" s="30">
        <f t="shared" si="11"/>
        <v>-67306.8</v>
      </c>
      <c r="E33" s="30">
        <f t="shared" si="11"/>
        <v>-45694</v>
      </c>
      <c r="F33" s="30">
        <f t="shared" si="11"/>
        <v>-51053.2</v>
      </c>
      <c r="G33" s="30">
        <f t="shared" si="11"/>
        <v>-26703.6</v>
      </c>
      <c r="H33" s="30">
        <f t="shared" si="11"/>
        <v>-22334.4</v>
      </c>
      <c r="I33" s="30">
        <f t="shared" si="11"/>
        <v>-70857.6</v>
      </c>
      <c r="J33" s="30">
        <f t="shared" si="11"/>
        <v>-15100.8</v>
      </c>
      <c r="K33" s="30">
        <f t="shared" si="9"/>
        <v>-440052.8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-102249.26</v>
      </c>
      <c r="C36" s="30">
        <v>-5666.08</v>
      </c>
      <c r="D36" s="30">
        <v>-30262.73</v>
      </c>
      <c r="E36" s="30">
        <v>-95824.07</v>
      </c>
      <c r="F36" s="26">
        <v>0</v>
      </c>
      <c r="G36" s="30">
        <v>-71497.22</v>
      </c>
      <c r="H36" s="30">
        <v>-23498.99</v>
      </c>
      <c r="I36" s="30">
        <v>-36671.6</v>
      </c>
      <c r="J36" s="30">
        <v>-11313.32</v>
      </c>
      <c r="K36" s="30">
        <f t="shared" si="9"/>
        <v>-376983.26999999996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1507617.5499999998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1071000</v>
      </c>
      <c r="I37" s="27">
        <f t="shared" si="12"/>
        <v>0</v>
      </c>
      <c r="J37" s="27">
        <f t="shared" si="12"/>
        <v>-6479.6</v>
      </c>
      <c r="K37" s="30">
        <f t="shared" si="9"/>
        <v>2572137.9499999997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3231000</v>
      </c>
      <c r="E45" s="17">
        <v>0</v>
      </c>
      <c r="F45" s="17">
        <v>0</v>
      </c>
      <c r="G45" s="17">
        <v>0</v>
      </c>
      <c r="H45" s="17">
        <v>2169000</v>
      </c>
      <c r="I45" s="17">
        <v>0</v>
      </c>
      <c r="J45" s="17">
        <v>0</v>
      </c>
      <c r="K45" s="30">
        <f aca="true" t="shared" si="13" ref="K45:K52">SUM(B45:J45)</f>
        <v>5400000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1579646.0500000003</v>
      </c>
      <c r="C54" s="27">
        <f t="shared" si="15"/>
        <v>1579508.58</v>
      </c>
      <c r="D54" s="27">
        <f t="shared" si="15"/>
        <v>3463443.75</v>
      </c>
      <c r="E54" s="27">
        <f t="shared" si="15"/>
        <v>1129782.3599999999</v>
      </c>
      <c r="F54" s="27">
        <f t="shared" si="15"/>
        <v>1206074.1199999999</v>
      </c>
      <c r="G54" s="27">
        <f t="shared" si="15"/>
        <v>1262960.8399999999</v>
      </c>
      <c r="H54" s="27">
        <f t="shared" si="15"/>
        <v>2269359.24</v>
      </c>
      <c r="I54" s="27">
        <f t="shared" si="15"/>
        <v>1652280.1500000001</v>
      </c>
      <c r="J54" s="27">
        <f t="shared" si="15"/>
        <v>580488.41</v>
      </c>
      <c r="K54" s="20">
        <f>SUM(B54:J54)</f>
        <v>14723543.5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1579646.06</v>
      </c>
      <c r="C60" s="10">
        <f t="shared" si="17"/>
        <v>1579508.578873196</v>
      </c>
      <c r="D60" s="10">
        <f t="shared" si="17"/>
        <v>3463443.7507036338</v>
      </c>
      <c r="E60" s="10">
        <f t="shared" si="17"/>
        <v>1129782.3564839489</v>
      </c>
      <c r="F60" s="10">
        <f t="shared" si="17"/>
        <v>1206074.1193682686</v>
      </c>
      <c r="G60" s="10">
        <f t="shared" si="17"/>
        <v>1262960.840541795</v>
      </c>
      <c r="H60" s="10">
        <f t="shared" si="17"/>
        <v>2269359.243441375</v>
      </c>
      <c r="I60" s="10">
        <f>SUM(I61:I73)</f>
        <v>1652280.15</v>
      </c>
      <c r="J60" s="10">
        <f t="shared" si="17"/>
        <v>580488.4107728264</v>
      </c>
      <c r="K60" s="5">
        <f>SUM(K61:K73)</f>
        <v>14723543.510185044</v>
      </c>
      <c r="L60" s="9"/>
    </row>
    <row r="61" spans="1:12" ht="16.5" customHeight="1">
      <c r="A61" s="7" t="s">
        <v>56</v>
      </c>
      <c r="B61" s="8">
        <v>1382506.23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1382506.23</v>
      </c>
      <c r="L61"/>
    </row>
    <row r="62" spans="1:12" ht="16.5" customHeight="1">
      <c r="A62" s="7" t="s">
        <v>57</v>
      </c>
      <c r="B62" s="8">
        <v>197139.83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197139.83</v>
      </c>
      <c r="L62"/>
    </row>
    <row r="63" spans="1:12" ht="16.5" customHeight="1">
      <c r="A63" s="7" t="s">
        <v>4</v>
      </c>
      <c r="B63" s="6">
        <v>0</v>
      </c>
      <c r="C63" s="8">
        <v>1579508.578873196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1579508.578873196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3463443.7507036338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3463443.7507036338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1129782.3564839489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1129782.3564839489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1206074.1193682686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1206074.1193682686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1262960.840541795</v>
      </c>
      <c r="H67" s="6">
        <v>0</v>
      </c>
      <c r="I67" s="6">
        <v>0</v>
      </c>
      <c r="J67" s="6">
        <v>0</v>
      </c>
      <c r="K67" s="5">
        <f t="shared" si="18"/>
        <v>1262960.840541795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2269359.243441375</v>
      </c>
      <c r="I68" s="6">
        <v>0</v>
      </c>
      <c r="J68" s="6">
        <v>0</v>
      </c>
      <c r="K68" s="5">
        <f t="shared" si="18"/>
        <v>2269359.243441375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615970.04</v>
      </c>
      <c r="J70" s="6">
        <v>0</v>
      </c>
      <c r="K70" s="5">
        <f t="shared" si="18"/>
        <v>615970.04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1036310.11</v>
      </c>
      <c r="J71" s="6">
        <v>0</v>
      </c>
      <c r="K71" s="5">
        <f t="shared" si="18"/>
        <v>1036310.11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580488.4107728264</v>
      </c>
      <c r="K72" s="5">
        <f t="shared" si="18"/>
        <v>580488.4107728264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2023-08-14T15:07:25Z</dcterms:modified>
  <cp:category/>
  <cp:version/>
  <cp:contentType/>
  <cp:contentStatus/>
</cp:coreProperties>
</file>