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<sst xmlns="http://schemas.openxmlformats.org/spreadsheetml/2006/main" count="82" uniqueCount="81">
  <si>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</si>
  <si>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</si>
  <si>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</si>
  <si>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</si>
  <si>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</si>
  <si>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</si>
  <si>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</si>
  <si>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</si>
  <si>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</si>
  <si>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</si>
  <si>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</si>
  <si>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</si>
  <si>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</si>
  <si>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</si>
  <si>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</si>
  <si>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</si>
  <si>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</si>
  <si>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</si>
  <si>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</si>
  <si>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</si>
  <si>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</si>
  <si>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</si>
  <si>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</si>
  <si>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</si>
  <si>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</si>
  <si>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</si>
  <si>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</si>
  <si>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</si>
  <si>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</si>
  <si>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</si>
  <si>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</si>
  <si>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</si>
  <si>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</si>
  <si>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</si>
  <si>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</si>
  <si>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</si>
  <si>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</si>
  <si>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</si>
  <si>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</si>
  <si>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</si>
  <si>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</si>
  <si>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</si>
  <si>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</si>
  <si>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</si>
  <si>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</si>
  <si>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</si>
  <si>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</si>
  <si>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</si>
  <si>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</si>
  <si>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</si>
  <si>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</si>
  <si>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</si>
  <si>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</si>
  <si>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</si>
  <si>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</si>
  <si>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</si>
  <si>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</si>
  <si>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</si>
  <si>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</si>
  <si>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</si>
  <si>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</si>
  <si>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</si>
  <si>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</si>
  <si>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</si>
  <si>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</si>
  <si>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</si>
  <si>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</si>
  <si>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</si>
  <si>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</si>
  <si>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</si>
  <si>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</si>
  <si>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</si>
  <si>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</si>
  <si>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</si>
  <si>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</si>
  <si>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</si>
  <si>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</si>
  <si>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</si>
  <si>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</si>
  <si>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</si>
  <si>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02/08/23 - VENCIMENTO 09/08/23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</si>
</sst>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339938</v>
      </c>
      <c r="C7" s="46">
        <f aca="true" t="shared" si="0" ref="C7:J7">+C8+C11</f>
        <v>274426</v>
      </c>
      <c r="D7" s="46">
        <f t="shared" si="0"/>
        <v>334086</v>
      </c>
      <c r="E7" s="46">
        <f t="shared" si="0"/>
        <v>186676</v>
      </c>
      <c r="F7" s="46">
        <f t="shared" si="0"/>
        <v>239738</v>
      </c>
      <c r="G7" s="46">
        <f t="shared" si="0"/>
        <v>226787</v>
      </c>
      <c r="H7" s="46">
        <f t="shared" si="0"/>
        <v>263648</v>
      </c>
      <c r="I7" s="46">
        <f t="shared" si="0"/>
        <v>372131</v>
      </c>
      <c r="J7" s="46">
        <f t="shared" si="0"/>
        <v>121595</v>
      </c>
      <c r="K7" s="38">
        <f aca="true" t="shared" si="1" ref="K7:K13">SUM(B7:J7)</f>
        <v>2359025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15429</v>
      </c>
      <c r="C8" s="44">
        <f t="shared" si="2"/>
        <v>15614</v>
      </c>
      <c r="D8" s="44">
        <f t="shared" si="2"/>
        <v>14537</v>
      </c>
      <c r="E8" s="44">
        <f t="shared" si="2"/>
        <v>10432</v>
      </c>
      <c r="F8" s="44">
        <f t="shared" si="2"/>
        <v>11579</v>
      </c>
      <c r="G8" s="44">
        <f t="shared" si="2"/>
        <v>5816</v>
      </c>
      <c r="H8" s="44">
        <f t="shared" si="2"/>
        <v>4989</v>
      </c>
      <c r="I8" s="44">
        <f t="shared" si="2"/>
        <v>15911</v>
      </c>
      <c r="J8" s="44">
        <f t="shared" si="2"/>
        <v>3421</v>
      </c>
      <c r="K8" s="38">
        <f t="shared" si="1"/>
        <v>97728</v>
      </c>
      <c r="L8"/>
      <c r="M8"/>
      <c r="N8"/>
    </row>
    <row r="9" spans="1:14" ht="16.5" customHeight="1">
      <c r="A9" s="22" t="s">
        <v>32</v>
      </c>
      <c r="B9" s="44">
        <v>15365</v>
      </c>
      <c r="C9" s="44">
        <v>15611</v>
      </c>
      <c r="D9" s="44">
        <v>14537</v>
      </c>
      <c r="E9" s="44">
        <v>10221</v>
      </c>
      <c r="F9" s="44">
        <v>11570</v>
      </c>
      <c r="G9" s="44">
        <v>5816</v>
      </c>
      <c r="H9" s="44">
        <v>4989</v>
      </c>
      <c r="I9" s="44">
        <v>15856</v>
      </c>
      <c r="J9" s="44">
        <v>3421</v>
      </c>
      <c r="K9" s="38">
        <f t="shared" si="1"/>
        <v>97386</v>
      </c>
      <c r="L9"/>
      <c r="M9"/>
      <c r="N9"/>
    </row>
    <row r="10" spans="1:14" ht="16.5" customHeight="1">
      <c r="A10" s="22" t="s">
        <v>31</v>
      </c>
      <c r="B10" s="44">
        <v>64</v>
      </c>
      <c r="C10" s="44">
        <v>3</v>
      </c>
      <c r="D10" s="44">
        <v>0</v>
      </c>
      <c r="E10" s="44">
        <v>211</v>
      </c>
      <c r="F10" s="44">
        <v>9</v>
      </c>
      <c r="G10" s="44">
        <v>0</v>
      </c>
      <c r="H10" s="44">
        <v>0</v>
      </c>
      <c r="I10" s="44">
        <v>55</v>
      </c>
      <c r="J10" s="44">
        <v>0</v>
      </c>
      <c r="K10" s="38">
        <f t="shared" si="1"/>
        <v>342</v>
      </c>
      <c r="L10"/>
      <c r="M10"/>
      <c r="N10"/>
    </row>
    <row r="11" spans="1:14" ht="16.5" customHeight="1">
      <c r="A11" s="43" t="s">
        <v>67</v>
      </c>
      <c r="B11" s="42">
        <v>324509</v>
      </c>
      <c r="C11" s="42">
        <v>258812</v>
      </c>
      <c r="D11" s="42">
        <v>319549</v>
      </c>
      <c r="E11" s="42">
        <v>176244</v>
      </c>
      <c r="F11" s="42">
        <v>228159</v>
      </c>
      <c r="G11" s="42">
        <v>220971</v>
      </c>
      <c r="H11" s="42">
        <v>258659</v>
      </c>
      <c r="I11" s="42">
        <v>356220</v>
      </c>
      <c r="J11" s="42">
        <v>118174</v>
      </c>
      <c r="K11" s="38">
        <f t="shared" si="1"/>
        <v>2261297</v>
      </c>
      <c r="L11" s="59"/>
      <c r="M11" s="59"/>
      <c r="N11" s="59"/>
    </row>
    <row r="12" spans="1:14" ht="16.5" customHeight="1">
      <c r="A12" s="22" t="s">
        <v>79</v>
      </c>
      <c r="B12" s="42">
        <v>22926</v>
      </c>
      <c r="C12" s="42">
        <v>19750</v>
      </c>
      <c r="D12" s="42">
        <v>24968</v>
      </c>
      <c r="E12" s="42">
        <v>16288</v>
      </c>
      <c r="F12" s="42">
        <v>14027</v>
      </c>
      <c r="G12" s="42">
        <v>12551</v>
      </c>
      <c r="H12" s="42">
        <v>12489</v>
      </c>
      <c r="I12" s="42">
        <v>19299</v>
      </c>
      <c r="J12" s="42">
        <v>5169</v>
      </c>
      <c r="K12" s="38">
        <f t="shared" si="1"/>
        <v>147467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301583</v>
      </c>
      <c r="C13" s="42">
        <f>+C11-C12</f>
        <v>239062</v>
      </c>
      <c r="D13" s="42">
        <f>+D11-D12</f>
        <v>294581</v>
      </c>
      <c r="E13" s="42">
        <f aca="true" t="shared" si="3" ref="E13:J13">+E11-E12</f>
        <v>159956</v>
      </c>
      <c r="F13" s="42">
        <f t="shared" si="3"/>
        <v>214132</v>
      </c>
      <c r="G13" s="42">
        <f t="shared" si="3"/>
        <v>208420</v>
      </c>
      <c r="H13" s="42">
        <f t="shared" si="3"/>
        <v>246170</v>
      </c>
      <c r="I13" s="42">
        <f t="shared" si="3"/>
        <v>336921</v>
      </c>
      <c r="J13" s="42">
        <f t="shared" si="3"/>
        <v>113005</v>
      </c>
      <c r="K13" s="38">
        <f t="shared" si="1"/>
        <v>2113830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1.132559676392441</v>
      </c>
      <c r="C18" s="39">
        <v>1.2054435671736</v>
      </c>
      <c r="D18" s="39">
        <v>1.119518886503103</v>
      </c>
      <c r="E18" s="39">
        <v>1.407102951890201</v>
      </c>
      <c r="F18" s="39">
        <v>1.039273029230195</v>
      </c>
      <c r="G18" s="39">
        <v>1.178705218861329</v>
      </c>
      <c r="H18" s="39">
        <v>1.163035773100639</v>
      </c>
      <c r="I18" s="39">
        <v>1.129501433869957</v>
      </c>
      <c r="J18" s="39">
        <v>1.075472038158958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1772672.3800000001</v>
      </c>
      <c r="C20" s="36">
        <f aca="true" t="shared" si="4" ref="C20:J20">SUM(C21:C28)</f>
        <v>1670852.4700000002</v>
      </c>
      <c r="D20" s="36">
        <f t="shared" si="4"/>
        <v>2091178.2500000002</v>
      </c>
      <c r="E20" s="36">
        <f t="shared" si="4"/>
        <v>1284000.0300000003</v>
      </c>
      <c r="F20" s="36">
        <f t="shared" si="4"/>
        <v>1282120.0899999999</v>
      </c>
      <c r="G20" s="36">
        <f t="shared" si="4"/>
        <v>1388300.08</v>
      </c>
      <c r="H20" s="36">
        <f t="shared" si="4"/>
        <v>1274916.4</v>
      </c>
      <c r="I20" s="36">
        <f t="shared" si="4"/>
        <v>1774898.03</v>
      </c>
      <c r="J20" s="36">
        <f t="shared" si="4"/>
        <v>620093.0100000001</v>
      </c>
      <c r="K20" s="36">
        <f aca="true" t="shared" si="5" ref="K20:K28">SUM(B20:J20)</f>
        <v>13159030.74</v>
      </c>
      <c r="L20"/>
      <c r="M20"/>
      <c r="N20"/>
    </row>
    <row r="21" spans="1:14" ht="16.5" customHeight="1">
      <c r="A21" s="35" t="s">
        <v>28</v>
      </c>
      <c r="B21" s="58">
        <f>ROUND((B15+B16)*B7,2)</f>
        <v>1506231.28</v>
      </c>
      <c r="C21" s="58">
        <f>ROUND((C15+C16)*C7,2)</f>
        <v>1335823.44</v>
      </c>
      <c r="D21" s="58">
        <f aca="true" t="shared" si="6" ref="D21:J21">ROUND((D15+D16)*D7,2)</f>
        <v>1802794.87</v>
      </c>
      <c r="E21" s="58">
        <f t="shared" si="6"/>
        <v>875809.12</v>
      </c>
      <c r="F21" s="58">
        <f t="shared" si="6"/>
        <v>1190275.2</v>
      </c>
      <c r="G21" s="58">
        <f t="shared" si="6"/>
        <v>1137382.16</v>
      </c>
      <c r="H21" s="58">
        <f t="shared" si="6"/>
        <v>1052799.19</v>
      </c>
      <c r="I21" s="58">
        <f t="shared" si="6"/>
        <v>1501064.81</v>
      </c>
      <c r="J21" s="58">
        <f t="shared" si="6"/>
        <v>554983.9</v>
      </c>
      <c r="K21" s="30">
        <f t="shared" si="5"/>
        <v>10957163.97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199665.53</v>
      </c>
      <c r="C22" s="30">
        <f t="shared" si="7"/>
        <v>274436.33</v>
      </c>
      <c r="D22" s="30">
        <f t="shared" si="7"/>
        <v>215468.04</v>
      </c>
      <c r="E22" s="30">
        <f t="shared" si="7"/>
        <v>356544.48</v>
      </c>
      <c r="F22" s="30">
        <f t="shared" si="7"/>
        <v>46745.71</v>
      </c>
      <c r="G22" s="30">
        <f t="shared" si="7"/>
        <v>203256.13</v>
      </c>
      <c r="H22" s="30">
        <f t="shared" si="7"/>
        <v>171643.93</v>
      </c>
      <c r="I22" s="30">
        <f t="shared" si="7"/>
        <v>194390.05</v>
      </c>
      <c r="J22" s="30">
        <f t="shared" si="7"/>
        <v>41885.77</v>
      </c>
      <c r="K22" s="30">
        <f t="shared" si="5"/>
        <v>1704035.9700000002</v>
      </c>
      <c r="L22"/>
      <c r="M22"/>
      <c r="N22"/>
    </row>
    <row r="23" spans="1:14" ht="16.5" customHeight="1">
      <c r="A23" s="18" t="s">
        <v>26</v>
      </c>
      <c r="B23" s="30">
        <v>62530.36</v>
      </c>
      <c r="C23" s="30">
        <v>54808.62</v>
      </c>
      <c r="D23" s="30">
        <v>64868.05</v>
      </c>
      <c r="E23" s="30">
        <v>44753.1</v>
      </c>
      <c r="F23" s="30">
        <v>41613.74</v>
      </c>
      <c r="G23" s="30">
        <v>44015.01</v>
      </c>
      <c r="H23" s="30">
        <v>45173.4</v>
      </c>
      <c r="I23" s="30">
        <v>73419.4</v>
      </c>
      <c r="J23" s="30">
        <v>20605.91</v>
      </c>
      <c r="K23" s="30">
        <f t="shared" si="5"/>
        <v>451787.59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1318.24</v>
      </c>
      <c r="C26" s="30">
        <v>1242.69</v>
      </c>
      <c r="D26" s="30">
        <v>1555.31</v>
      </c>
      <c r="E26" s="30">
        <v>953.51</v>
      </c>
      <c r="F26" s="30">
        <v>953.51</v>
      </c>
      <c r="G26" s="30">
        <v>1031.66</v>
      </c>
      <c r="H26" s="30">
        <v>948.3</v>
      </c>
      <c r="I26" s="30">
        <v>1318.24</v>
      </c>
      <c r="J26" s="30">
        <v>461.12</v>
      </c>
      <c r="K26" s="30">
        <f t="shared" si="5"/>
        <v>9782.580000000002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664.57</v>
      </c>
      <c r="I28" s="30">
        <v>952.21</v>
      </c>
      <c r="J28" s="30">
        <v>313.72</v>
      </c>
      <c r="K28" s="30">
        <f t="shared" si="5"/>
        <v>6324.11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-123688.34</v>
      </c>
      <c r="C31" s="30">
        <f t="shared" si="8"/>
        <v>-76848.15</v>
      </c>
      <c r="D31" s="30">
        <f t="shared" si="8"/>
        <v>-107619.69999999995</v>
      </c>
      <c r="E31" s="30">
        <f t="shared" si="8"/>
        <v>-109513.75</v>
      </c>
      <c r="F31" s="30">
        <f t="shared" si="8"/>
        <v>-50908</v>
      </c>
      <c r="G31" s="30">
        <f t="shared" si="8"/>
        <v>-68288.48000000001</v>
      </c>
      <c r="H31" s="30">
        <f t="shared" si="8"/>
        <v>-39529.33</v>
      </c>
      <c r="I31" s="30">
        <f t="shared" si="8"/>
        <v>-97197.51999999999</v>
      </c>
      <c r="J31" s="30">
        <f t="shared" si="8"/>
        <v>-29994.6</v>
      </c>
      <c r="K31" s="30">
        <f aca="true" t="shared" si="9" ref="K31:K39">SUM(B31:J31)</f>
        <v>-703587.8699999999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-123688.34</v>
      </c>
      <c r="C32" s="30">
        <f t="shared" si="10"/>
        <v>-76848.15</v>
      </c>
      <c r="D32" s="30">
        <f t="shared" si="10"/>
        <v>-85237.25</v>
      </c>
      <c r="E32" s="30">
        <f t="shared" si="10"/>
        <v>-109513.75</v>
      </c>
      <c r="F32" s="30">
        <f t="shared" si="10"/>
        <v>-50908</v>
      </c>
      <c r="G32" s="30">
        <f t="shared" si="10"/>
        <v>-68288.48000000001</v>
      </c>
      <c r="H32" s="30">
        <f t="shared" si="10"/>
        <v>-39529.33</v>
      </c>
      <c r="I32" s="30">
        <f t="shared" si="10"/>
        <v>-97197.51999999999</v>
      </c>
      <c r="J32" s="30">
        <f t="shared" si="10"/>
        <v>-23515</v>
      </c>
      <c r="K32" s="30">
        <f t="shared" si="9"/>
        <v>-674725.82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-67606</v>
      </c>
      <c r="C33" s="30">
        <f t="shared" si="11"/>
        <v>-68688.4</v>
      </c>
      <c r="D33" s="30">
        <f t="shared" si="11"/>
        <v>-63962.8</v>
      </c>
      <c r="E33" s="30">
        <f t="shared" si="11"/>
        <v>-44972.4</v>
      </c>
      <c r="F33" s="30">
        <f t="shared" si="11"/>
        <v>-50908</v>
      </c>
      <c r="G33" s="30">
        <f t="shared" si="11"/>
        <v>-25590.4</v>
      </c>
      <c r="H33" s="30">
        <f t="shared" si="11"/>
        <v>-21951.6</v>
      </c>
      <c r="I33" s="30">
        <f t="shared" si="11"/>
        <v>-69766.4</v>
      </c>
      <c r="J33" s="30">
        <f t="shared" si="11"/>
        <v>-15052.4</v>
      </c>
      <c r="K33" s="30">
        <f t="shared" si="9"/>
        <v>-428498.4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-56082.34</v>
      </c>
      <c r="C36" s="30">
        <v>-8159.75</v>
      </c>
      <c r="D36" s="30">
        <v>-21274.45</v>
      </c>
      <c r="E36" s="30">
        <v>-64541.35</v>
      </c>
      <c r="F36" s="26">
        <v>0</v>
      </c>
      <c r="G36" s="30">
        <v>-42698.08</v>
      </c>
      <c r="H36" s="30">
        <v>-17577.73</v>
      </c>
      <c r="I36" s="30">
        <v>-27431.12</v>
      </c>
      <c r="J36" s="30">
        <v>-8462.6</v>
      </c>
      <c r="K36" s="30">
        <f t="shared" si="9"/>
        <v>-246227.41999999998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1648984.04</v>
      </c>
      <c r="C54" s="27">
        <f t="shared" si="15"/>
        <v>1594004.3200000003</v>
      </c>
      <c r="D54" s="27">
        <f t="shared" si="15"/>
        <v>1983558.5500000003</v>
      </c>
      <c r="E54" s="27">
        <f t="shared" si="15"/>
        <v>1174486.2800000003</v>
      </c>
      <c r="F54" s="27">
        <f t="shared" si="15"/>
        <v>1231212.0899999999</v>
      </c>
      <c r="G54" s="27">
        <f t="shared" si="15"/>
        <v>1320011.6</v>
      </c>
      <c r="H54" s="27">
        <f t="shared" si="15"/>
        <v>1235387.0699999998</v>
      </c>
      <c r="I54" s="27">
        <f t="shared" si="15"/>
        <v>1677700.51</v>
      </c>
      <c r="J54" s="27">
        <f t="shared" si="15"/>
        <v>590098.4100000001</v>
      </c>
      <c r="K54" s="20">
        <f>SUM(B54:J54)</f>
        <v>12455442.870000001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1648984.04</v>
      </c>
      <c r="C60" s="10">
        <f t="shared" si="17"/>
        <v>1594004.325812898</v>
      </c>
      <c r="D60" s="10">
        <f t="shared" si="17"/>
        <v>1983558.554897557</v>
      </c>
      <c r="E60" s="10">
        <f t="shared" si="17"/>
        <v>1174486.2756240922</v>
      </c>
      <c r="F60" s="10">
        <f t="shared" si="17"/>
        <v>1231212.0810187892</v>
      </c>
      <c r="G60" s="10">
        <f t="shared" si="17"/>
        <v>1320011.60993657</v>
      </c>
      <c r="H60" s="10">
        <f t="shared" si="17"/>
        <v>1235387.0746616228</v>
      </c>
      <c r="I60" s="10">
        <f>SUM(I61:I73)</f>
        <v>1677700.51</v>
      </c>
      <c r="J60" s="10">
        <f t="shared" si="17"/>
        <v>590098.4014389984</v>
      </c>
      <c r="K60" s="5">
        <f>SUM(K61:K73)</f>
        <v>12455442.87339053</v>
      </c>
      <c r="L60" s="9"/>
    </row>
    <row r="61" spans="1:12" ht="16.5" customHeight="1">
      <c r="A61" s="7" t="s">
        <v>56</v>
      </c>
      <c r="B61" s="8">
        <v>1441212.05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1441212.05</v>
      </c>
      <c r="L61"/>
    </row>
    <row r="62" spans="1:12" ht="16.5" customHeight="1">
      <c r="A62" s="7" t="s">
        <v>57</v>
      </c>
      <c r="B62" s="8">
        <v>207771.99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207771.99</v>
      </c>
      <c r="L62"/>
    </row>
    <row r="63" spans="1:12" ht="16.5" customHeight="1">
      <c r="A63" s="7" t="s">
        <v>4</v>
      </c>
      <c r="B63" s="6">
        <v>0</v>
      </c>
      <c r="C63" s="8">
        <v>1594004.325812898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1594004.325812898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1983558.554897557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1983558.554897557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1174486.2756240922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1174486.2756240922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1231212.0810187892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1231212.0810187892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1320011.60993657</v>
      </c>
      <c r="H67" s="6">
        <v>0</v>
      </c>
      <c r="I67" s="6">
        <v>0</v>
      </c>
      <c r="J67" s="6">
        <v>0</v>
      </c>
      <c r="K67" s="5">
        <f t="shared" si="18"/>
        <v>1320011.60993657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1235387.0746616228</v>
      </c>
      <c r="I68" s="6">
        <v>0</v>
      </c>
      <c r="J68" s="6">
        <v>0</v>
      </c>
      <c r="K68" s="5">
        <f t="shared" si="18"/>
        <v>1235387.0746616228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623265.74</v>
      </c>
      <c r="J70" s="6">
        <v>0</v>
      </c>
      <c r="K70" s="5">
        <f t="shared" si="18"/>
        <v>623265.74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1054434.77</v>
      </c>
      <c r="J71" s="6">
        <v>0</v>
      </c>
      <c r="K71" s="5">
        <f t="shared" si="18"/>
        <v>1054434.77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590098.4014389984</v>
      </c>
      <c r="K72" s="5">
        <f t="shared" si="18"/>
        <v>590098.4014389984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2023-08-08T14:59:54Z</dcterms:modified>
  <cp:category/>
  <cp:version/>
  <cp:contentType/>
  <cp:contentStatus/>
</cp:coreProperties>
</file>