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<sst xmlns="http://schemas.openxmlformats.org/spreadsheetml/2006/main" count="87" uniqueCount="86">
  <si>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</si>
  <si>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</si>
  <si>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</si>
  <si>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</si>
  <si>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</si>
  <si>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</si>
  <si>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</si>
  <si>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</si>
  <si>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</si>
  <si>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</si>
  <si>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</si>
  <si>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</si>
  <si>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</si>
  <si>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</si>
  <si>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</si>
  <si>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</si>
  <si>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</si>
  <si>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</si>
  <si>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</si>
  <si>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</si>
  <si>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</si>
  <si>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</si>
  <si>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</si>
  <si>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</si>
  <si>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</si>
  <si>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</si>
  <si>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</si>
  <si>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</si>
  <si>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</si>
  <si>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</si>
  <si>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</si>
  <si>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</si>
  <si>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</si>
  <si>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</si>
  <si>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</si>
  <si>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</si>
  <si>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</si>
  <si>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</si>
  <si>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</si>
  <si>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</si>
  <si>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</si>
  <si>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</si>
  <si>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</si>
  <si>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</si>
  <si>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</si>
  <si>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</si>
  <si>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</si>
  <si>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</si>
  <si>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</si>
  <si>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</si>
  <si>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</si>
  <si>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</si>
  <si>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</si>
  <si>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</si>
  <si>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</si>
  <si>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</si>
  <si>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</si>
  <si>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</si>
  <si>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</si>
  <si>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</si>
  <si>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</si>
  <si>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</si>
  <si>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</si>
  <si>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</si>
  <si>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</si>
  <si>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</si>
  <si>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</si>
  <si>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</si>
  <si>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</si>
  <si>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</si>
  <si>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</si>
  <si>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</si>
  <si>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</si>
  <si>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</si>
  <si>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</si>
  <si>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</si>
  <si>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</si>
  <si>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</si>
  <si>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</si>
  <si>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</si>
  <si>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</si>
  <si>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</si>
  <si>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</si>
  <si>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30/08/23 - VENCIMENTO 06/09/23</t>
  </si>
  <si>
    <t>5.3. Revisão de Remuneração pelo Transporte Coletivo ¹</t>
  </si>
  <si>
    <t xml:space="preserve"> ¹ Revisões referentes ao reajuste anual dos preços (mai a ago/23).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</si>
</sst>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E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3" sqref="K5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91433</v>
      </c>
      <c r="C7" s="10">
        <f aca="true" t="shared" si="0" ref="C7:K7">C8+C11</f>
        <v>112044</v>
      </c>
      <c r="D7" s="10">
        <f t="shared" si="0"/>
        <v>330541</v>
      </c>
      <c r="E7" s="10">
        <f t="shared" si="0"/>
        <v>268127</v>
      </c>
      <c r="F7" s="10">
        <f t="shared" si="0"/>
        <v>272568</v>
      </c>
      <c r="G7" s="10">
        <f t="shared" si="0"/>
        <v>156120</v>
      </c>
      <c r="H7" s="10">
        <f t="shared" si="0"/>
        <v>88755</v>
      </c>
      <c r="I7" s="10">
        <f t="shared" si="0"/>
        <v>121967</v>
      </c>
      <c r="J7" s="10">
        <f t="shared" si="0"/>
        <v>127523</v>
      </c>
      <c r="K7" s="10">
        <f t="shared" si="0"/>
        <v>230590</v>
      </c>
      <c r="L7" s="10">
        <f aca="true" t="shared" si="1" ref="L7:L13">SUM(B7:K7)</f>
        <v>1799668</v>
      </c>
      <c r="M7" s="11"/>
    </row>
    <row r="8" spans="1:13" ht="17.25" customHeight="1">
      <c r="A8" s="12" t="s">
        <v>81</v>
      </c>
      <c r="B8" s="13">
        <f>B9+B10</f>
        <v>4856</v>
      </c>
      <c r="C8" s="13">
        <f aca="true" t="shared" si="2" ref="C8:K8">C9+C10</f>
        <v>5259</v>
      </c>
      <c r="D8" s="13">
        <f t="shared" si="2"/>
        <v>15458</v>
      </c>
      <c r="E8" s="13">
        <f t="shared" si="2"/>
        <v>11108</v>
      </c>
      <c r="F8" s="13">
        <f t="shared" si="2"/>
        <v>10285</v>
      </c>
      <c r="G8" s="13">
        <f t="shared" si="2"/>
        <v>7998</v>
      </c>
      <c r="H8" s="13">
        <f t="shared" si="2"/>
        <v>4063</v>
      </c>
      <c r="I8" s="13">
        <f t="shared" si="2"/>
        <v>4423</v>
      </c>
      <c r="J8" s="13">
        <f t="shared" si="2"/>
        <v>6342</v>
      </c>
      <c r="K8" s="13">
        <f t="shared" si="2"/>
        <v>10265</v>
      </c>
      <c r="L8" s="13">
        <f t="shared" si="1"/>
        <v>80057</v>
      </c>
      <c r="M8"/>
    </row>
    <row r="9" spans="1:13" ht="17.25" customHeight="1">
      <c r="A9" s="14" t="s">
        <v>18</v>
      </c>
      <c r="B9" s="15">
        <v>4856</v>
      </c>
      <c r="C9" s="15">
        <v>5259</v>
      </c>
      <c r="D9" s="15">
        <v>15458</v>
      </c>
      <c r="E9" s="15">
        <v>11108</v>
      </c>
      <c r="F9" s="15">
        <v>10285</v>
      </c>
      <c r="G9" s="15">
        <v>7998</v>
      </c>
      <c r="H9" s="15">
        <v>4008</v>
      </c>
      <c r="I9" s="15">
        <v>4423</v>
      </c>
      <c r="J9" s="15">
        <v>6342</v>
      </c>
      <c r="K9" s="15">
        <v>10265</v>
      </c>
      <c r="L9" s="13">
        <f t="shared" si="1"/>
        <v>80002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55</v>
      </c>
      <c r="I10" s="15">
        <v>0</v>
      </c>
      <c r="J10" s="15">
        <v>0</v>
      </c>
      <c r="K10" s="15">
        <v>0</v>
      </c>
      <c r="L10" s="13">
        <f t="shared" si="1"/>
        <v>55</v>
      </c>
      <c r="M10"/>
    </row>
    <row r="11" spans="1:13" ht="17.25" customHeight="1">
      <c r="A11" s="12" t="s">
        <v>70</v>
      </c>
      <c r="B11" s="15">
        <v>86577</v>
      </c>
      <c r="C11" s="15">
        <v>106785</v>
      </c>
      <c r="D11" s="15">
        <v>315083</v>
      </c>
      <c r="E11" s="15">
        <v>257019</v>
      </c>
      <c r="F11" s="15">
        <v>262283</v>
      </c>
      <c r="G11" s="15">
        <v>148122</v>
      </c>
      <c r="H11" s="15">
        <v>84692</v>
      </c>
      <c r="I11" s="15">
        <v>117544</v>
      </c>
      <c r="J11" s="15">
        <v>121181</v>
      </c>
      <c r="K11" s="15">
        <v>220325</v>
      </c>
      <c r="L11" s="13">
        <f t="shared" si="1"/>
        <v>1719611</v>
      </c>
      <c r="M11" s="60"/>
    </row>
    <row r="12" spans="1:13" ht="17.25" customHeight="1">
      <c r="A12" s="14" t="s">
        <v>82</v>
      </c>
      <c r="B12" s="15">
        <v>9228</v>
      </c>
      <c r="C12" s="15">
        <v>7404</v>
      </c>
      <c r="D12" s="15">
        <v>26767</v>
      </c>
      <c r="E12" s="15">
        <v>23639</v>
      </c>
      <c r="F12" s="15">
        <v>20930</v>
      </c>
      <c r="G12" s="15">
        <v>12823</v>
      </c>
      <c r="H12" s="15">
        <v>7292</v>
      </c>
      <c r="I12" s="15">
        <v>6494</v>
      </c>
      <c r="J12" s="15">
        <v>8178</v>
      </c>
      <c r="K12" s="15">
        <v>13589</v>
      </c>
      <c r="L12" s="13">
        <f t="shared" si="1"/>
        <v>136344</v>
      </c>
      <c r="M12" s="60"/>
    </row>
    <row r="13" spans="1:13" ht="17.25" customHeight="1">
      <c r="A13" s="14" t="s">
        <v>71</v>
      </c>
      <c r="B13" s="15">
        <f>+B11-B12</f>
        <v>77349</v>
      </c>
      <c r="C13" s="15">
        <f aca="true" t="shared" si="3" ref="C13:K13">+C11-C12</f>
        <v>99381</v>
      </c>
      <c r="D13" s="15">
        <f t="shared" si="3"/>
        <v>288316</v>
      </c>
      <c r="E13" s="15">
        <f t="shared" si="3"/>
        <v>233380</v>
      </c>
      <c r="F13" s="15">
        <f t="shared" si="3"/>
        <v>241353</v>
      </c>
      <c r="G13" s="15">
        <f t="shared" si="3"/>
        <v>135299</v>
      </c>
      <c r="H13" s="15">
        <f t="shared" si="3"/>
        <v>77400</v>
      </c>
      <c r="I13" s="15">
        <f t="shared" si="3"/>
        <v>111050</v>
      </c>
      <c r="J13" s="15">
        <f t="shared" si="3"/>
        <v>113003</v>
      </c>
      <c r="K13" s="15">
        <f t="shared" si="3"/>
        <v>206736</v>
      </c>
      <c r="L13" s="13">
        <f t="shared" si="1"/>
        <v>1583267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1.258217475550725</v>
      </c>
      <c r="C18" s="22">
        <v>1.192332305002458</v>
      </c>
      <c r="D18" s="22">
        <v>1.097382837562688</v>
      </c>
      <c r="E18" s="22">
        <v>1.100997024720439</v>
      </c>
      <c r="F18" s="22">
        <v>1.234345436082356</v>
      </c>
      <c r="G18" s="22">
        <v>1.175824393057437</v>
      </c>
      <c r="H18" s="22">
        <v>1.073161261514536</v>
      </c>
      <c r="I18" s="22">
        <v>1.175683251783358</v>
      </c>
      <c r="J18" s="22">
        <v>1.263964108690512</v>
      </c>
      <c r="K18" s="22">
        <v>1.090212602163392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847306.51</v>
      </c>
      <c r="C20" s="25">
        <f aca="true" t="shared" si="4" ref="C20:K20">SUM(C21:C28)</f>
        <v>564751.34</v>
      </c>
      <c r="D20" s="25">
        <f t="shared" si="4"/>
        <v>1841817.17</v>
      </c>
      <c r="E20" s="25">
        <f t="shared" si="4"/>
        <v>1500920.51</v>
      </c>
      <c r="F20" s="25">
        <f t="shared" si="4"/>
        <v>1529670.78</v>
      </c>
      <c r="G20" s="25">
        <f t="shared" si="4"/>
        <v>914194.7500000001</v>
      </c>
      <c r="H20" s="25">
        <f t="shared" si="4"/>
        <v>524781.31</v>
      </c>
      <c r="I20" s="25">
        <f t="shared" si="4"/>
        <v>645592.4400000002</v>
      </c>
      <c r="J20" s="25">
        <f t="shared" si="4"/>
        <v>786944.1100000001</v>
      </c>
      <c r="K20" s="25">
        <f t="shared" si="4"/>
        <v>1000568.48</v>
      </c>
      <c r="L20" s="25">
        <f>SUM(B20:K20)</f>
        <v>10156547.400000002</v>
      </c>
      <c r="M20"/>
    </row>
    <row r="21" spans="1:13" ht="17.25" customHeight="1">
      <c r="A21" s="26" t="s">
        <v>22</v>
      </c>
      <c r="B21" s="56">
        <f>ROUND((B15+B16)*B7,2)</f>
        <v>668731.82</v>
      </c>
      <c r="C21" s="56">
        <f aca="true" t="shared" si="5" ref="C21:K21">ROUND((C15+C16)*C7,2)</f>
        <v>458943.43</v>
      </c>
      <c r="D21" s="56">
        <f t="shared" si="5"/>
        <v>1611453.48</v>
      </c>
      <c r="E21" s="56">
        <f t="shared" si="5"/>
        <v>1324064.75</v>
      </c>
      <c r="F21" s="56">
        <f t="shared" si="5"/>
        <v>1189295.95</v>
      </c>
      <c r="G21" s="56">
        <f t="shared" si="5"/>
        <v>749016.92</v>
      </c>
      <c r="H21" s="56">
        <f t="shared" si="5"/>
        <v>469061.3</v>
      </c>
      <c r="I21" s="56">
        <f t="shared" si="5"/>
        <v>534422.8</v>
      </c>
      <c r="J21" s="56">
        <f t="shared" si="5"/>
        <v>601781.04</v>
      </c>
      <c r="K21" s="56">
        <f t="shared" si="5"/>
        <v>888578.57</v>
      </c>
      <c r="L21" s="33">
        <f aca="true" t="shared" si="6" ref="L21:L28">SUM(B21:K21)</f>
        <v>8495350.059999999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172678.24</v>
      </c>
      <c r="C22" s="33">
        <f t="shared" si="7"/>
        <v>88269.65</v>
      </c>
      <c r="D22" s="33">
        <f t="shared" si="7"/>
        <v>156927.91</v>
      </c>
      <c r="E22" s="33">
        <f t="shared" si="7"/>
        <v>133726.6</v>
      </c>
      <c r="F22" s="33">
        <f t="shared" si="7"/>
        <v>278706.08</v>
      </c>
      <c r="G22" s="33">
        <f t="shared" si="7"/>
        <v>131695.45</v>
      </c>
      <c r="H22" s="33">
        <f t="shared" si="7"/>
        <v>34317.12</v>
      </c>
      <c r="I22" s="33">
        <f t="shared" si="7"/>
        <v>93889.14</v>
      </c>
      <c r="J22" s="33">
        <f t="shared" si="7"/>
        <v>158848.6</v>
      </c>
      <c r="K22" s="33">
        <f t="shared" si="7"/>
        <v>80160.99</v>
      </c>
      <c r="L22" s="33">
        <f t="shared" si="6"/>
        <v>1329219.78</v>
      </c>
      <c r="M22"/>
    </row>
    <row r="23" spans="1:13" ht="17.25" customHeight="1">
      <c r="A23" s="27" t="s">
        <v>24</v>
      </c>
      <c r="B23" s="33">
        <v>3005.81</v>
      </c>
      <c r="C23" s="33">
        <v>14980.87</v>
      </c>
      <c r="D23" s="33">
        <v>67309.16</v>
      </c>
      <c r="E23" s="33">
        <v>37539.16</v>
      </c>
      <c r="F23" s="33">
        <v>55977.5</v>
      </c>
      <c r="G23" s="33">
        <v>32246.87</v>
      </c>
      <c r="H23" s="33">
        <v>18902.73</v>
      </c>
      <c r="I23" s="33">
        <v>14601.8</v>
      </c>
      <c r="J23" s="33">
        <v>21677.26</v>
      </c>
      <c r="K23" s="33">
        <v>26853.25</v>
      </c>
      <c r="L23" s="33">
        <f t="shared" si="6"/>
        <v>293094.41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645.35</v>
      </c>
      <c r="C26" s="33">
        <v>430.23</v>
      </c>
      <c r="D26" s="33">
        <v>1405.06</v>
      </c>
      <c r="E26" s="33">
        <v>1146.37</v>
      </c>
      <c r="F26" s="33">
        <v>1168.16</v>
      </c>
      <c r="G26" s="33">
        <v>697.08</v>
      </c>
      <c r="H26" s="33">
        <v>400.28</v>
      </c>
      <c r="I26" s="33">
        <v>492.86</v>
      </c>
      <c r="J26" s="33">
        <v>599.05</v>
      </c>
      <c r="K26" s="33">
        <v>762.43</v>
      </c>
      <c r="L26" s="33">
        <f t="shared" si="6"/>
        <v>7746.87</v>
      </c>
      <c r="M26" s="60"/>
    </row>
    <row r="27" spans="1:13" ht="17.25" customHeight="1">
      <c r="A27" s="27" t="s">
        <v>74</v>
      </c>
      <c r="B27" s="33">
        <v>328.37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341.65</v>
      </c>
      <c r="K27" s="33">
        <v>460.78</v>
      </c>
      <c r="L27" s="33">
        <f t="shared" si="6"/>
        <v>4356.610000000001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764700.09</v>
      </c>
      <c r="C31" s="33">
        <f t="shared" si="8"/>
        <v>648448.63</v>
      </c>
      <c r="D31" s="33">
        <f t="shared" si="8"/>
        <v>1987525.29</v>
      </c>
      <c r="E31" s="33">
        <f t="shared" si="8"/>
        <v>1721653.8399999999</v>
      </c>
      <c r="F31" s="33">
        <f t="shared" si="8"/>
        <v>1692097.1</v>
      </c>
      <c r="G31" s="33">
        <f t="shared" si="8"/>
        <v>970237.4700000001</v>
      </c>
      <c r="H31" s="33">
        <f t="shared" si="8"/>
        <v>552211.2000000001</v>
      </c>
      <c r="I31" s="33">
        <f t="shared" si="8"/>
        <v>811920.4299999999</v>
      </c>
      <c r="J31" s="33">
        <f t="shared" si="8"/>
        <v>899920.8899999999</v>
      </c>
      <c r="K31" s="33">
        <f t="shared" si="8"/>
        <v>1137904.45</v>
      </c>
      <c r="L31" s="33">
        <f aca="true" t="shared" si="9" ref="L31:L38">SUM(B31:K31)</f>
        <v>11186619.389999999</v>
      </c>
      <c r="M31"/>
    </row>
    <row r="32" spans="1:13" ht="18.75" customHeight="1">
      <c r="A32" s="27" t="s">
        <v>28</v>
      </c>
      <c r="B32" s="33">
        <f>B33+B34+B35+B36</f>
        <v>-21366.4</v>
      </c>
      <c r="C32" s="33">
        <f aca="true" t="shared" si="10" ref="C32:K32">C33+C34+C35+C36</f>
        <v>-23139.6</v>
      </c>
      <c r="D32" s="33">
        <f t="shared" si="10"/>
        <v>-68015.2</v>
      </c>
      <c r="E32" s="33">
        <f t="shared" si="10"/>
        <v>-48875.2</v>
      </c>
      <c r="F32" s="33">
        <f t="shared" si="10"/>
        <v>-45254</v>
      </c>
      <c r="G32" s="33">
        <f t="shared" si="10"/>
        <v>-35191.2</v>
      </c>
      <c r="H32" s="33">
        <f t="shared" si="10"/>
        <v>-17635.2</v>
      </c>
      <c r="I32" s="33">
        <f t="shared" si="10"/>
        <v>-30305.53</v>
      </c>
      <c r="J32" s="33">
        <f t="shared" si="10"/>
        <v>-27904.8</v>
      </c>
      <c r="K32" s="33">
        <f t="shared" si="10"/>
        <v>-45166</v>
      </c>
      <c r="L32" s="33">
        <f t="shared" si="9"/>
        <v>-362853.12999999995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-21366.4</v>
      </c>
      <c r="C33" s="33">
        <f t="shared" si="11"/>
        <v>-23139.6</v>
      </c>
      <c r="D33" s="33">
        <f t="shared" si="11"/>
        <v>-68015.2</v>
      </c>
      <c r="E33" s="33">
        <f t="shared" si="11"/>
        <v>-48875.2</v>
      </c>
      <c r="F33" s="33">
        <f t="shared" si="11"/>
        <v>-45254</v>
      </c>
      <c r="G33" s="33">
        <f t="shared" si="11"/>
        <v>-35191.2</v>
      </c>
      <c r="H33" s="33">
        <f t="shared" si="11"/>
        <v>-17635.2</v>
      </c>
      <c r="I33" s="33">
        <f t="shared" si="11"/>
        <v>-19461.2</v>
      </c>
      <c r="J33" s="33">
        <f t="shared" si="11"/>
        <v>-27904.8</v>
      </c>
      <c r="K33" s="33">
        <f t="shared" si="11"/>
        <v>-45166</v>
      </c>
      <c r="L33" s="33">
        <f t="shared" si="9"/>
        <v>-352008.8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-10844.33</v>
      </c>
      <c r="J36" s="17">
        <v>0</v>
      </c>
      <c r="K36" s="17">
        <v>0</v>
      </c>
      <c r="L36" s="33">
        <f t="shared" si="9"/>
        <v>-10844.33</v>
      </c>
      <c r="M36"/>
    </row>
    <row r="37" spans="1:13" s="36" customFormat="1" ht="18.75" customHeight="1">
      <c r="A37" s="27" t="s">
        <v>32</v>
      </c>
      <c r="B37" s="38">
        <f>SUM(B38:B49)</f>
        <v>-106870.59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-5768.120000000112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-112638.71000000011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-25289.88</v>
      </c>
      <c r="C39" s="17">
        <v>0</v>
      </c>
      <c r="D39" s="17">
        <v>0</v>
      </c>
      <c r="E39" s="33">
        <v>-5768.12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-31058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892937.08</v>
      </c>
      <c r="C50" s="17">
        <v>671588.23</v>
      </c>
      <c r="D50" s="17">
        <v>2055540.49</v>
      </c>
      <c r="E50" s="17">
        <v>1776297.16</v>
      </c>
      <c r="F50" s="17">
        <v>1737351.1</v>
      </c>
      <c r="G50" s="17">
        <v>1005428.67</v>
      </c>
      <c r="H50" s="17">
        <v>569846.4</v>
      </c>
      <c r="I50" s="17">
        <v>842225.96</v>
      </c>
      <c r="J50" s="17">
        <v>927825.69</v>
      </c>
      <c r="K50" s="17">
        <v>1183070.45</v>
      </c>
      <c r="L50" s="33">
        <f aca="true" t="shared" si="14" ref="L50:L55">SUM(B50:K50)</f>
        <v>11662111.229999999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1612006.6</v>
      </c>
      <c r="C55" s="41">
        <f t="shared" si="16"/>
        <v>1213199.97</v>
      </c>
      <c r="D55" s="41">
        <f t="shared" si="16"/>
        <v>3829342.46</v>
      </c>
      <c r="E55" s="41">
        <f t="shared" si="16"/>
        <v>3222574.3499999996</v>
      </c>
      <c r="F55" s="41">
        <f t="shared" si="16"/>
        <v>3221767.88</v>
      </c>
      <c r="G55" s="41">
        <f t="shared" si="16"/>
        <v>1884432.2200000002</v>
      </c>
      <c r="H55" s="41">
        <f t="shared" si="16"/>
        <v>1076992.5100000002</v>
      </c>
      <c r="I55" s="41">
        <f t="shared" si="16"/>
        <v>1457512.87</v>
      </c>
      <c r="J55" s="41">
        <f t="shared" si="16"/>
        <v>1686865</v>
      </c>
      <c r="K55" s="41">
        <f t="shared" si="16"/>
        <v>2138472.9299999997</v>
      </c>
      <c r="L55" s="42">
        <f t="shared" si="14"/>
        <v>21343166.79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1612006.5999999996</v>
      </c>
      <c r="C61" s="41">
        <f aca="true" t="shared" si="18" ref="C61:J61">SUM(C62:C73)</f>
        <v>1213199.97</v>
      </c>
      <c r="D61" s="41">
        <f t="shared" si="18"/>
        <v>3829342.47210355</v>
      </c>
      <c r="E61" s="41">
        <f t="shared" si="18"/>
        <v>3222574.34724906</v>
      </c>
      <c r="F61" s="41">
        <f t="shared" si="18"/>
        <v>3221767.903731849</v>
      </c>
      <c r="G61" s="41">
        <f t="shared" si="18"/>
        <v>1884432.2262455178</v>
      </c>
      <c r="H61" s="41">
        <f t="shared" si="18"/>
        <v>1076992.509459095</v>
      </c>
      <c r="I61" s="41">
        <f>SUM(I62:I78)</f>
        <v>1457512.8650621406</v>
      </c>
      <c r="J61" s="41">
        <f t="shared" si="18"/>
        <v>1686864.9912895872</v>
      </c>
      <c r="K61" s="41">
        <f>SUM(K62:K75)</f>
        <v>2138472.91</v>
      </c>
      <c r="L61" s="46">
        <f>SUM(B61:K61)</f>
        <v>21343166.7951408</v>
      </c>
      <c r="M61" s="40"/>
    </row>
    <row r="62" spans="1:13" ht="18.75" customHeight="1">
      <c r="A62" s="47" t="s">
        <v>45</v>
      </c>
      <c r="B62" s="48">
        <v>1612006.5999999996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1612006.5999999996</v>
      </c>
      <c r="M62"/>
    </row>
    <row r="63" spans="1:13" ht="18.75" customHeight="1">
      <c r="A63" s="47" t="s">
        <v>54</v>
      </c>
      <c r="B63" s="17">
        <v>0</v>
      </c>
      <c r="C63" s="48">
        <v>1062137.06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1062137.06</v>
      </c>
      <c r="M63"/>
    </row>
    <row r="64" spans="1:13" ht="18.75" customHeight="1">
      <c r="A64" s="47" t="s">
        <v>55</v>
      </c>
      <c r="B64" s="17">
        <v>0</v>
      </c>
      <c r="C64" s="48">
        <v>151062.91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151062.91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3829342.47210355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3829342.47210355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3222574.34724906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3222574.34724906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3221767.903731849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3221767.903731849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1884432.2262455178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1884432.2262455178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1076992.509459095</v>
      </c>
      <c r="I69" s="17">
        <v>0</v>
      </c>
      <c r="J69" s="17">
        <v>0</v>
      </c>
      <c r="K69" s="17">
        <v>0</v>
      </c>
      <c r="L69" s="46">
        <f t="shared" si="19"/>
        <v>1076992.509459095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1457512.8650621406</v>
      </c>
      <c r="J70" s="17">
        <v>0</v>
      </c>
      <c r="K70" s="17">
        <v>0</v>
      </c>
      <c r="L70" s="46">
        <f t="shared" si="19"/>
        <v>1457512.8650621406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1686864.9912895872</v>
      </c>
      <c r="K71" s="17">
        <v>0</v>
      </c>
      <c r="L71" s="46">
        <f t="shared" si="19"/>
        <v>1686864.9912895872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1291777.05</v>
      </c>
      <c r="L72" s="46">
        <f t="shared" si="19"/>
        <v>1291777.05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846695.86</v>
      </c>
      <c r="L73" s="46">
        <f t="shared" si="19"/>
        <v>846695.86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2023-09-08T18:50:59Z</dcterms:modified>
  <cp:category/>
  <cp:version/>
  <cp:contentType/>
  <cp:contentStatus/>
</cp:coreProperties>
</file>