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<sst xmlns="http://schemas.openxmlformats.org/spreadsheetml/2006/main" count="86" uniqueCount="85">
  <si>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</si>
  <si>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</si>
  <si>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</si>
  <si>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</si>
  <si>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</si>
  <si>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</si>
  <si>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</si>
  <si>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</si>
  <si>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</si>
  <si>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</si>
  <si>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</si>
  <si>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</si>
  <si>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</si>
  <si>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</si>
  <si>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</si>
  <si>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</si>
  <si>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</si>
  <si>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</si>
  <si>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</si>
  <si>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</si>
  <si>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</si>
  <si>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</si>
  <si>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</si>
  <si>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</si>
  <si>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</si>
  <si>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</si>
  <si>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</si>
  <si>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</si>
  <si>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</si>
  <si>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</si>
  <si>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</si>
  <si>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</si>
  <si>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</si>
  <si>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</si>
  <si>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</si>
  <si>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</si>
  <si>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</si>
  <si>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</si>
  <si>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</si>
  <si>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</si>
  <si>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</si>
  <si>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</si>
  <si>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</si>
  <si>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</si>
  <si>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</si>
  <si>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</si>
  <si>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</si>
  <si>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</si>
  <si>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</si>
  <si>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</si>
  <si>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</si>
  <si>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</si>
  <si>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</si>
  <si>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</si>
  <si>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</si>
  <si>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</si>
  <si>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</si>
  <si>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</si>
  <si>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</si>
  <si>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</si>
  <si>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</si>
  <si>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</si>
  <si>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</si>
  <si>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</si>
  <si>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</si>
  <si>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</si>
  <si>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</si>
  <si>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</si>
  <si>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</si>
  <si>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</si>
  <si>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</si>
  <si>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</si>
  <si>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</si>
  <si>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</si>
  <si>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</si>
  <si>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</si>
  <si>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</si>
  <si>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</si>
  <si>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</si>
  <si>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</si>
  <si>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</si>
  <si>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</si>
  <si>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</si>
  <si>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</si>
  <si>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29/08/23 - VENCIMENTO 05/09/23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</si>
</sst>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88418</v>
      </c>
      <c r="C7" s="10">
        <f aca="true" t="shared" si="0" ref="C7:K7">C8+C11</f>
        <v>109573</v>
      </c>
      <c r="D7" s="10">
        <f t="shared" si="0"/>
        <v>321955</v>
      </c>
      <c r="E7" s="10">
        <f t="shared" si="0"/>
        <v>256154</v>
      </c>
      <c r="F7" s="10">
        <f t="shared" si="0"/>
        <v>262950</v>
      </c>
      <c r="G7" s="10">
        <f t="shared" si="0"/>
        <v>153774</v>
      </c>
      <c r="H7" s="10">
        <f t="shared" si="0"/>
        <v>88648</v>
      </c>
      <c r="I7" s="10">
        <f t="shared" si="0"/>
        <v>118554</v>
      </c>
      <c r="J7" s="10">
        <f t="shared" si="0"/>
        <v>127037</v>
      </c>
      <c r="K7" s="10">
        <f t="shared" si="0"/>
        <v>223474</v>
      </c>
      <c r="L7" s="10">
        <f aca="true" t="shared" si="1" ref="L7:L13">SUM(B7:K7)</f>
        <v>1750537</v>
      </c>
      <c r="M7" s="11"/>
    </row>
    <row r="8" spans="1:13" ht="17.25" customHeight="1">
      <c r="A8" s="12" t="s">
        <v>82</v>
      </c>
      <c r="B8" s="13">
        <f>B9+B10</f>
        <v>4519</v>
      </c>
      <c r="C8" s="13">
        <f aca="true" t="shared" si="2" ref="C8:K8">C9+C10</f>
        <v>5005</v>
      </c>
      <c r="D8" s="13">
        <f t="shared" si="2"/>
        <v>15125</v>
      </c>
      <c r="E8" s="13">
        <f t="shared" si="2"/>
        <v>10683</v>
      </c>
      <c r="F8" s="13">
        <f t="shared" si="2"/>
        <v>9594</v>
      </c>
      <c r="G8" s="13">
        <f t="shared" si="2"/>
        <v>7949</v>
      </c>
      <c r="H8" s="13">
        <f t="shared" si="2"/>
        <v>4162</v>
      </c>
      <c r="I8" s="13">
        <f t="shared" si="2"/>
        <v>4392</v>
      </c>
      <c r="J8" s="13">
        <f t="shared" si="2"/>
        <v>6088</v>
      </c>
      <c r="K8" s="13">
        <f t="shared" si="2"/>
        <v>9817</v>
      </c>
      <c r="L8" s="13">
        <f t="shared" si="1"/>
        <v>77334</v>
      </c>
      <c r="M8"/>
    </row>
    <row r="9" spans="1:13" ht="17.25" customHeight="1">
      <c r="A9" s="14" t="s">
        <v>18</v>
      </c>
      <c r="B9" s="15">
        <v>4514</v>
      </c>
      <c r="C9" s="15">
        <v>5005</v>
      </c>
      <c r="D9" s="15">
        <v>15125</v>
      </c>
      <c r="E9" s="15">
        <v>10683</v>
      </c>
      <c r="F9" s="15">
        <v>9594</v>
      </c>
      <c r="G9" s="15">
        <v>7949</v>
      </c>
      <c r="H9" s="15">
        <v>4094</v>
      </c>
      <c r="I9" s="15">
        <v>4392</v>
      </c>
      <c r="J9" s="15">
        <v>6088</v>
      </c>
      <c r="K9" s="15">
        <v>9817</v>
      </c>
      <c r="L9" s="13">
        <f t="shared" si="1"/>
        <v>77261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68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71</v>
      </c>
      <c r="B11" s="15">
        <v>83899</v>
      </c>
      <c r="C11" s="15">
        <v>104568</v>
      </c>
      <c r="D11" s="15">
        <v>306830</v>
      </c>
      <c r="E11" s="15">
        <v>245471</v>
      </c>
      <c r="F11" s="15">
        <v>253356</v>
      </c>
      <c r="G11" s="15">
        <v>145825</v>
      </c>
      <c r="H11" s="15">
        <v>84486</v>
      </c>
      <c r="I11" s="15">
        <v>114162</v>
      </c>
      <c r="J11" s="15">
        <v>120949</v>
      </c>
      <c r="K11" s="15">
        <v>213657</v>
      </c>
      <c r="L11" s="13">
        <f t="shared" si="1"/>
        <v>1673203</v>
      </c>
      <c r="M11" s="60"/>
    </row>
    <row r="12" spans="1:13" ht="17.25" customHeight="1">
      <c r="A12" s="14" t="s">
        <v>83</v>
      </c>
      <c r="B12" s="15">
        <v>8784</v>
      </c>
      <c r="C12" s="15">
        <v>7126</v>
      </c>
      <c r="D12" s="15">
        <v>25204</v>
      </c>
      <c r="E12" s="15">
        <v>22045</v>
      </c>
      <c r="F12" s="15">
        <v>19348</v>
      </c>
      <c r="G12" s="15">
        <v>12357</v>
      </c>
      <c r="H12" s="15">
        <v>6906</v>
      </c>
      <c r="I12" s="15">
        <v>6273</v>
      </c>
      <c r="J12" s="15">
        <v>8048</v>
      </c>
      <c r="K12" s="15">
        <v>12878</v>
      </c>
      <c r="L12" s="13">
        <f t="shared" si="1"/>
        <v>128969</v>
      </c>
      <c r="M12" s="60"/>
    </row>
    <row r="13" spans="1:13" ht="17.25" customHeight="1">
      <c r="A13" s="14" t="s">
        <v>72</v>
      </c>
      <c r="B13" s="15">
        <f>+B11-B12</f>
        <v>75115</v>
      </c>
      <c r="C13" s="15">
        <f aca="true" t="shared" si="3" ref="C13:K13">+C11-C12</f>
        <v>97442</v>
      </c>
      <c r="D13" s="15">
        <f t="shared" si="3"/>
        <v>281626</v>
      </c>
      <c r="E13" s="15">
        <f t="shared" si="3"/>
        <v>223426</v>
      </c>
      <c r="F13" s="15">
        <f t="shared" si="3"/>
        <v>234008</v>
      </c>
      <c r="G13" s="15">
        <f t="shared" si="3"/>
        <v>133468</v>
      </c>
      <c r="H13" s="15">
        <f t="shared" si="3"/>
        <v>77580</v>
      </c>
      <c r="I13" s="15">
        <f t="shared" si="3"/>
        <v>107889</v>
      </c>
      <c r="J13" s="15">
        <f t="shared" si="3"/>
        <v>112901</v>
      </c>
      <c r="K13" s="15">
        <f t="shared" si="3"/>
        <v>200779</v>
      </c>
      <c r="L13" s="13">
        <f t="shared" si="1"/>
        <v>1544234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1.298513409140765</v>
      </c>
      <c r="C18" s="22">
        <v>1.22027114301515</v>
      </c>
      <c r="D18" s="22">
        <v>1.121553647599077</v>
      </c>
      <c r="E18" s="22">
        <v>1.145714233855745</v>
      </c>
      <c r="F18" s="22">
        <v>1.269535619488795</v>
      </c>
      <c r="G18" s="22">
        <v>1.195660421900103</v>
      </c>
      <c r="H18" s="22">
        <v>1.085545988033772</v>
      </c>
      <c r="I18" s="22">
        <v>1.201119986582549</v>
      </c>
      <c r="J18" s="22">
        <v>1.268673175369792</v>
      </c>
      <c r="K18" s="22">
        <v>1.119064778777181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830998.66</v>
      </c>
      <c r="C20" s="25">
        <f aca="true" t="shared" si="4" ref="C20:K20">SUM(C21:C28)</f>
        <v>559814.05</v>
      </c>
      <c r="D20" s="25">
        <f t="shared" si="4"/>
        <v>1817243</v>
      </c>
      <c r="E20" s="25">
        <f t="shared" si="4"/>
        <v>1478170.76</v>
      </c>
      <c r="F20" s="25">
        <f t="shared" si="4"/>
        <v>1504772.73</v>
      </c>
      <c r="G20" s="25">
        <f t="shared" si="4"/>
        <v>907402.68</v>
      </c>
      <c r="H20" s="25">
        <f t="shared" si="4"/>
        <v>525395.6900000002</v>
      </c>
      <c r="I20" s="25">
        <f t="shared" si="4"/>
        <v>634737.56</v>
      </c>
      <c r="J20" s="25">
        <f t="shared" si="4"/>
        <v>779527.55</v>
      </c>
      <c r="K20" s="25">
        <f t="shared" si="4"/>
        <v>985757.5299999999</v>
      </c>
      <c r="L20" s="25">
        <f>SUM(B20:K20)</f>
        <v>10023820.209999999</v>
      </c>
      <c r="M20"/>
    </row>
    <row r="21" spans="1:13" ht="17.25" customHeight="1">
      <c r="A21" s="26" t="s">
        <v>22</v>
      </c>
      <c r="B21" s="56">
        <f>ROUND((B15+B16)*B7,2)</f>
        <v>635309.86</v>
      </c>
      <c r="C21" s="56">
        <f aca="true" t="shared" si="5" ref="C21:K21">ROUND((C15+C16)*C7,2)</f>
        <v>443617.25</v>
      </c>
      <c r="D21" s="56">
        <f t="shared" si="5"/>
        <v>1551340.17</v>
      </c>
      <c r="E21" s="56">
        <f t="shared" si="5"/>
        <v>1250262.06</v>
      </c>
      <c r="F21" s="56">
        <f t="shared" si="5"/>
        <v>1133998.17</v>
      </c>
      <c r="G21" s="56">
        <f t="shared" si="5"/>
        <v>729196.31</v>
      </c>
      <c r="H21" s="56">
        <f t="shared" si="5"/>
        <v>463043.96</v>
      </c>
      <c r="I21" s="56">
        <f t="shared" si="5"/>
        <v>513421.81</v>
      </c>
      <c r="J21" s="56">
        <f t="shared" si="5"/>
        <v>592513.27</v>
      </c>
      <c r="K21" s="56">
        <f t="shared" si="5"/>
        <v>851145.42</v>
      </c>
      <c r="L21" s="33">
        <f aca="true" t="shared" si="6" ref="L21:L28">SUM(B21:K21)</f>
        <v>8163848.279999999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189648.51</v>
      </c>
      <c r="C22" s="33">
        <f t="shared" si="7"/>
        <v>97716.08</v>
      </c>
      <c r="D22" s="33">
        <f t="shared" si="7"/>
        <v>188571.06</v>
      </c>
      <c r="E22" s="33">
        <f t="shared" si="7"/>
        <v>182180.98</v>
      </c>
      <c r="F22" s="33">
        <f t="shared" si="7"/>
        <v>305652.9</v>
      </c>
      <c r="G22" s="33">
        <f t="shared" si="7"/>
        <v>142674.86</v>
      </c>
      <c r="H22" s="33">
        <f t="shared" si="7"/>
        <v>39611.55</v>
      </c>
      <c r="I22" s="33">
        <f t="shared" si="7"/>
        <v>103259.39</v>
      </c>
      <c r="J22" s="33">
        <f t="shared" si="7"/>
        <v>159192.42</v>
      </c>
      <c r="K22" s="33">
        <f t="shared" si="7"/>
        <v>101341.44</v>
      </c>
      <c r="L22" s="33">
        <f t="shared" si="6"/>
        <v>1509849.19</v>
      </c>
      <c r="M22"/>
    </row>
    <row r="23" spans="1:13" ht="17.25" customHeight="1">
      <c r="A23" s="27" t="s">
        <v>24</v>
      </c>
      <c r="B23" s="33">
        <v>3241.34</v>
      </c>
      <c r="C23" s="33">
        <v>15995.4</v>
      </c>
      <c r="D23" s="33">
        <v>71395.65</v>
      </c>
      <c r="E23" s="33">
        <v>40310.21</v>
      </c>
      <c r="F23" s="33">
        <v>59607.29</v>
      </c>
      <c r="G23" s="33">
        <v>34344.22</v>
      </c>
      <c r="H23" s="33">
        <v>20307.01</v>
      </c>
      <c r="I23" s="33">
        <v>15457.59</v>
      </c>
      <c r="J23" s="33">
        <v>23308.12</v>
      </c>
      <c r="K23" s="33">
        <v>28438.32</v>
      </c>
      <c r="L23" s="33">
        <f t="shared" si="6"/>
        <v>312405.15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414.23</v>
      </c>
      <c r="D26" s="33">
        <v>1346.89</v>
      </c>
      <c r="E26" s="33">
        <v>1094.19</v>
      </c>
      <c r="F26" s="33">
        <v>1115.03</v>
      </c>
      <c r="G26" s="33">
        <v>672.14</v>
      </c>
      <c r="H26" s="33">
        <v>388.18</v>
      </c>
      <c r="I26" s="33">
        <v>471.54</v>
      </c>
      <c r="J26" s="33">
        <v>578.36</v>
      </c>
      <c r="K26" s="33">
        <v>729.46</v>
      </c>
      <c r="L26" s="33">
        <f t="shared" si="6"/>
        <v>7424.85</v>
      </c>
      <c r="M26" s="60"/>
    </row>
    <row r="27" spans="1:13" ht="17.25" customHeight="1">
      <c r="A27" s="27" t="s">
        <v>75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-122110.65</v>
      </c>
      <c r="C31" s="33">
        <f t="shared" si="8"/>
        <v>-22022</v>
      </c>
      <c r="D31" s="33">
        <f t="shared" si="8"/>
        <v>-66550</v>
      </c>
      <c r="E31" s="33">
        <f t="shared" si="8"/>
        <v>1085076.1500000001</v>
      </c>
      <c r="F31" s="33">
        <f t="shared" si="8"/>
        <v>-42213.6</v>
      </c>
      <c r="G31" s="33">
        <f t="shared" si="8"/>
        <v>-34975.6</v>
      </c>
      <c r="H31" s="33">
        <f t="shared" si="8"/>
        <v>-18013.6</v>
      </c>
      <c r="I31" s="33">
        <f t="shared" si="8"/>
        <v>445750.54</v>
      </c>
      <c r="J31" s="33">
        <f t="shared" si="8"/>
        <v>-26787.2</v>
      </c>
      <c r="K31" s="33">
        <f t="shared" si="8"/>
        <v>-43194.8</v>
      </c>
      <c r="L31" s="33">
        <f aca="true" t="shared" si="9" ref="L31:L38">SUM(B31:K31)</f>
        <v>1154959.2400000002</v>
      </c>
      <c r="M31"/>
    </row>
    <row r="32" spans="1:13" ht="18.75" customHeight="1">
      <c r="A32" s="27" t="s">
        <v>28</v>
      </c>
      <c r="B32" s="33">
        <f>B33+B34+B35+B36</f>
        <v>-19861.6</v>
      </c>
      <c r="C32" s="33">
        <f aca="true" t="shared" si="10" ref="C32:K32">C33+C34+C35+C36</f>
        <v>-22022</v>
      </c>
      <c r="D32" s="33">
        <f t="shared" si="10"/>
        <v>-66550</v>
      </c>
      <c r="E32" s="33">
        <f t="shared" si="10"/>
        <v>-47005.2</v>
      </c>
      <c r="F32" s="33">
        <f t="shared" si="10"/>
        <v>-42213.6</v>
      </c>
      <c r="G32" s="33">
        <f t="shared" si="10"/>
        <v>-34975.6</v>
      </c>
      <c r="H32" s="33">
        <f t="shared" si="10"/>
        <v>-18013.6</v>
      </c>
      <c r="I32" s="33">
        <f t="shared" si="10"/>
        <v>-40249.46</v>
      </c>
      <c r="J32" s="33">
        <f t="shared" si="10"/>
        <v>-26787.2</v>
      </c>
      <c r="K32" s="33">
        <f t="shared" si="10"/>
        <v>-43194.8</v>
      </c>
      <c r="L32" s="33">
        <f t="shared" si="9"/>
        <v>-360873.06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-19861.6</v>
      </c>
      <c r="C33" s="33">
        <f t="shared" si="11"/>
        <v>-22022</v>
      </c>
      <c r="D33" s="33">
        <f t="shared" si="11"/>
        <v>-66550</v>
      </c>
      <c r="E33" s="33">
        <f t="shared" si="11"/>
        <v>-47005.2</v>
      </c>
      <c r="F33" s="33">
        <f t="shared" si="11"/>
        <v>-42213.6</v>
      </c>
      <c r="G33" s="33">
        <f t="shared" si="11"/>
        <v>-34975.6</v>
      </c>
      <c r="H33" s="33">
        <f t="shared" si="11"/>
        <v>-18013.6</v>
      </c>
      <c r="I33" s="33">
        <f t="shared" si="11"/>
        <v>-19324.8</v>
      </c>
      <c r="J33" s="33">
        <f t="shared" si="11"/>
        <v>-26787.2</v>
      </c>
      <c r="K33" s="33">
        <f t="shared" si="11"/>
        <v>-43194.8</v>
      </c>
      <c r="L33" s="33">
        <f t="shared" si="9"/>
        <v>-339948.4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-20924.66</v>
      </c>
      <c r="J36" s="17">
        <v>0</v>
      </c>
      <c r="K36" s="17">
        <v>0</v>
      </c>
      <c r="L36" s="33">
        <f t="shared" si="9"/>
        <v>-20924.66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1515832.3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708888.01</v>
      </c>
      <c r="C55" s="41">
        <f t="shared" si="16"/>
        <v>537792.05</v>
      </c>
      <c r="D55" s="41">
        <f t="shared" si="16"/>
        <v>1750693</v>
      </c>
      <c r="E55" s="41">
        <f t="shared" si="16"/>
        <v>2563246.91</v>
      </c>
      <c r="F55" s="41">
        <f t="shared" si="16"/>
        <v>1462559.13</v>
      </c>
      <c r="G55" s="41">
        <f t="shared" si="16"/>
        <v>872427.0800000001</v>
      </c>
      <c r="H55" s="41">
        <f t="shared" si="16"/>
        <v>507382.0900000002</v>
      </c>
      <c r="I55" s="41">
        <f t="shared" si="16"/>
        <v>1080488.1</v>
      </c>
      <c r="J55" s="41">
        <f t="shared" si="16"/>
        <v>752740.3500000001</v>
      </c>
      <c r="K55" s="41">
        <f t="shared" si="16"/>
        <v>942562.7299999999</v>
      </c>
      <c r="L55" s="42">
        <f t="shared" si="14"/>
        <v>11178779.450000001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708888</v>
      </c>
      <c r="C61" s="41">
        <f aca="true" t="shared" si="18" ref="C61:J61">SUM(C62:C73)</f>
        <v>537792.04</v>
      </c>
      <c r="D61" s="41">
        <f t="shared" si="18"/>
        <v>1750692.9955729328</v>
      </c>
      <c r="E61" s="41">
        <f t="shared" si="18"/>
        <v>2563246.9044118775</v>
      </c>
      <c r="F61" s="41">
        <f t="shared" si="18"/>
        <v>1462559.128469121</v>
      </c>
      <c r="G61" s="41">
        <f t="shared" si="18"/>
        <v>872427.0706470159</v>
      </c>
      <c r="H61" s="41">
        <f t="shared" si="18"/>
        <v>507382.09034956445</v>
      </c>
      <c r="I61" s="41">
        <f>SUM(I62:I78)</f>
        <v>1080488.095631137</v>
      </c>
      <c r="J61" s="41">
        <f t="shared" si="18"/>
        <v>752740.355713129</v>
      </c>
      <c r="K61" s="41">
        <f>SUM(K62:K75)</f>
        <v>942562.74</v>
      </c>
      <c r="L61" s="46">
        <f>SUM(B61:K61)</f>
        <v>11178779.42079478</v>
      </c>
      <c r="M61" s="40"/>
    </row>
    <row r="62" spans="1:13" ht="18.75" customHeight="1">
      <c r="A62" s="47" t="s">
        <v>46</v>
      </c>
      <c r="B62" s="48">
        <v>708888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708888</v>
      </c>
      <c r="M62"/>
    </row>
    <row r="63" spans="1:13" ht="18.75" customHeight="1">
      <c r="A63" s="47" t="s">
        <v>55</v>
      </c>
      <c r="B63" s="17">
        <v>0</v>
      </c>
      <c r="C63" s="48">
        <v>470191.58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470191.58</v>
      </c>
      <c r="M63"/>
    </row>
    <row r="64" spans="1:13" ht="18.75" customHeight="1">
      <c r="A64" s="47" t="s">
        <v>56</v>
      </c>
      <c r="B64" s="17">
        <v>0</v>
      </c>
      <c r="C64" s="48">
        <v>67600.46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67600.46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1750692.9955729328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1750692.9955729328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2563246.9044118775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2563246.9044118775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1462559.128469121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1462559.128469121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872427.0706470159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872427.0706470159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507382.09034956445</v>
      </c>
      <c r="I69" s="17">
        <v>0</v>
      </c>
      <c r="J69" s="17">
        <v>0</v>
      </c>
      <c r="K69" s="17">
        <v>0</v>
      </c>
      <c r="L69" s="46">
        <f t="shared" si="19"/>
        <v>507382.09034956445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1080488.095631137</v>
      </c>
      <c r="J70" s="17">
        <v>0</v>
      </c>
      <c r="K70" s="17">
        <v>0</v>
      </c>
      <c r="L70" s="46">
        <f t="shared" si="19"/>
        <v>1080488.095631137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752740.355713129</v>
      </c>
      <c r="K71" s="17">
        <v>0</v>
      </c>
      <c r="L71" s="46">
        <f t="shared" si="19"/>
        <v>752740.355713129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552718.79</v>
      </c>
      <c r="L72" s="46">
        <f t="shared" si="19"/>
        <v>552718.79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389843.95</v>
      </c>
      <c r="L73" s="46">
        <f t="shared" si="19"/>
        <v>389843.95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2023-09-08T18:11:21Z</dcterms:modified>
  <cp:category/>
  <cp:version/>
  <cp:contentType/>
  <cp:contentStatus/>
</cp:coreProperties>
</file>