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<sst xmlns="http://schemas.openxmlformats.org/spreadsheetml/2006/main" count="86" uniqueCount="85">
  <si>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</si>
  <si>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</si>
  <si>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</si>
  <si>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</si>
  <si>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</si>
  <si>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</si>
  <si>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</si>
  <si>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</si>
  <si>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</si>
  <si>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</si>
  <si>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</si>
  <si>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</si>
  <si>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</si>
  <si>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</si>
  <si>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</si>
  <si>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</si>
  <si>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</si>
  <si>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</si>
  <si>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</si>
  <si>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</si>
  <si>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</si>
  <si>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</si>
  <si>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</si>
  <si>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</si>
  <si>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</si>
  <si>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</si>
  <si>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</si>
  <si>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</si>
  <si>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</si>
  <si>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</si>
  <si>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</si>
  <si>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</si>
  <si>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</si>
  <si>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</si>
  <si>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</si>
  <si>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</si>
  <si>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</si>
  <si>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</si>
  <si>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</si>
  <si>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</si>
  <si>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</si>
  <si>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</si>
  <si>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</si>
  <si>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</si>
  <si>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</si>
  <si>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</si>
  <si>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</si>
  <si>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</si>
  <si>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</si>
  <si>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</si>
  <si>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</si>
  <si>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</si>
  <si>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</si>
  <si>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</si>
  <si>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</si>
  <si>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</si>
  <si>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</si>
  <si>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</si>
  <si>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</si>
  <si>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</si>
  <si>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</si>
  <si>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</si>
  <si>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</si>
  <si>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</si>
  <si>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</si>
  <si>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</si>
  <si>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</si>
  <si>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</si>
  <si>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</si>
  <si>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</si>
  <si>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</si>
  <si>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</si>
  <si>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</si>
  <si>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</si>
  <si>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</si>
  <si>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</si>
  <si>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</si>
  <si>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</si>
  <si>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</si>
  <si>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</si>
  <si>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</si>
  <si>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</si>
  <si>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</si>
  <si>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</si>
  <si>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28/08/23 - VENCIMENTO 04/09/23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</si>
</sst>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84944</v>
      </c>
      <c r="C7" s="10">
        <f aca="true" t="shared" si="0" ref="C7:K7">C8+C11</f>
        <v>99706</v>
      </c>
      <c r="D7" s="10">
        <f t="shared" si="0"/>
        <v>301072</v>
      </c>
      <c r="E7" s="10">
        <f t="shared" si="0"/>
        <v>243231</v>
      </c>
      <c r="F7" s="10">
        <f t="shared" si="0"/>
        <v>253437</v>
      </c>
      <c r="G7" s="10">
        <f t="shared" si="0"/>
        <v>143084</v>
      </c>
      <c r="H7" s="10">
        <f t="shared" si="0"/>
        <v>82728</v>
      </c>
      <c r="I7" s="10">
        <f t="shared" si="0"/>
        <v>111995</v>
      </c>
      <c r="J7" s="10">
        <f t="shared" si="0"/>
        <v>115762</v>
      </c>
      <c r="K7" s="10">
        <f t="shared" si="0"/>
        <v>208975</v>
      </c>
      <c r="L7" s="10">
        <f aca="true" t="shared" si="1" ref="L7:L13">SUM(B7:K7)</f>
        <v>1644934</v>
      </c>
      <c r="M7" s="11"/>
    </row>
    <row r="8" spans="1:13" ht="17.25" customHeight="1">
      <c r="A8" s="12" t="s">
        <v>82</v>
      </c>
      <c r="B8" s="13">
        <f>B9+B10</f>
        <v>4633</v>
      </c>
      <c r="C8" s="13">
        <f aca="true" t="shared" si="2" ref="C8:K8">C9+C10</f>
        <v>4782</v>
      </c>
      <c r="D8" s="13">
        <f t="shared" si="2"/>
        <v>15238</v>
      </c>
      <c r="E8" s="13">
        <f t="shared" si="2"/>
        <v>10610</v>
      </c>
      <c r="F8" s="13">
        <f t="shared" si="2"/>
        <v>10420</v>
      </c>
      <c r="G8" s="13">
        <f t="shared" si="2"/>
        <v>7643</v>
      </c>
      <c r="H8" s="13">
        <f t="shared" si="2"/>
        <v>4195</v>
      </c>
      <c r="I8" s="13">
        <f t="shared" si="2"/>
        <v>4215</v>
      </c>
      <c r="J8" s="13">
        <f t="shared" si="2"/>
        <v>5678</v>
      </c>
      <c r="K8" s="13">
        <f t="shared" si="2"/>
        <v>9723</v>
      </c>
      <c r="L8" s="13">
        <f t="shared" si="1"/>
        <v>77137</v>
      </c>
      <c r="M8"/>
    </row>
    <row r="9" spans="1:13" ht="17.25" customHeight="1">
      <c r="A9" s="14" t="s">
        <v>18</v>
      </c>
      <c r="B9" s="15">
        <v>4633</v>
      </c>
      <c r="C9" s="15">
        <v>4782</v>
      </c>
      <c r="D9" s="15">
        <v>15238</v>
      </c>
      <c r="E9" s="15">
        <v>10610</v>
      </c>
      <c r="F9" s="15">
        <v>10420</v>
      </c>
      <c r="G9" s="15">
        <v>7643</v>
      </c>
      <c r="H9" s="15">
        <v>4125</v>
      </c>
      <c r="I9" s="15">
        <v>4215</v>
      </c>
      <c r="J9" s="15">
        <v>5678</v>
      </c>
      <c r="K9" s="15">
        <v>9723</v>
      </c>
      <c r="L9" s="13">
        <f t="shared" si="1"/>
        <v>77067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70</v>
      </c>
      <c r="I10" s="15">
        <v>0</v>
      </c>
      <c r="J10" s="15">
        <v>0</v>
      </c>
      <c r="K10" s="15">
        <v>0</v>
      </c>
      <c r="L10" s="13">
        <f t="shared" si="1"/>
        <v>70</v>
      </c>
      <c r="M10"/>
    </row>
    <row r="11" spans="1:13" ht="17.25" customHeight="1">
      <c r="A11" s="12" t="s">
        <v>71</v>
      </c>
      <c r="B11" s="15">
        <v>80311</v>
      </c>
      <c r="C11" s="15">
        <v>94924</v>
      </c>
      <c r="D11" s="15">
        <v>285834</v>
      </c>
      <c r="E11" s="15">
        <v>232621</v>
      </c>
      <c r="F11" s="15">
        <v>243017</v>
      </c>
      <c r="G11" s="15">
        <v>135441</v>
      </c>
      <c r="H11" s="15">
        <v>78533</v>
      </c>
      <c r="I11" s="15">
        <v>107780</v>
      </c>
      <c r="J11" s="15">
        <v>110084</v>
      </c>
      <c r="K11" s="15">
        <v>199252</v>
      </c>
      <c r="L11" s="13">
        <f t="shared" si="1"/>
        <v>1567797</v>
      </c>
      <c r="M11" s="60"/>
    </row>
    <row r="12" spans="1:13" ht="17.25" customHeight="1">
      <c r="A12" s="14" t="s">
        <v>83</v>
      </c>
      <c r="B12" s="15">
        <v>8003</v>
      </c>
      <c r="C12" s="15">
        <v>5921</v>
      </c>
      <c r="D12" s="15">
        <v>22389</v>
      </c>
      <c r="E12" s="15">
        <v>20041</v>
      </c>
      <c r="F12" s="15">
        <v>17548</v>
      </c>
      <c r="G12" s="15">
        <v>11018</v>
      </c>
      <c r="H12" s="15">
        <v>6445</v>
      </c>
      <c r="I12" s="15">
        <v>5699</v>
      </c>
      <c r="J12" s="15">
        <v>7048</v>
      </c>
      <c r="K12" s="15">
        <v>11092</v>
      </c>
      <c r="L12" s="13">
        <f t="shared" si="1"/>
        <v>115204</v>
      </c>
      <c r="M12" s="60"/>
    </row>
    <row r="13" spans="1:13" ht="17.25" customHeight="1">
      <c r="A13" s="14" t="s">
        <v>72</v>
      </c>
      <c r="B13" s="15">
        <f>+B11-B12</f>
        <v>72308</v>
      </c>
      <c r="C13" s="15">
        <f aca="true" t="shared" si="3" ref="C13:K13">+C11-C12</f>
        <v>89003</v>
      </c>
      <c r="D13" s="15">
        <f t="shared" si="3"/>
        <v>263445</v>
      </c>
      <c r="E13" s="15">
        <f t="shared" si="3"/>
        <v>212580</v>
      </c>
      <c r="F13" s="15">
        <f t="shared" si="3"/>
        <v>225469</v>
      </c>
      <c r="G13" s="15">
        <f t="shared" si="3"/>
        <v>124423</v>
      </c>
      <c r="H13" s="15">
        <f t="shared" si="3"/>
        <v>72088</v>
      </c>
      <c r="I13" s="15">
        <f t="shared" si="3"/>
        <v>102081</v>
      </c>
      <c r="J13" s="15">
        <f t="shared" si="3"/>
        <v>103036</v>
      </c>
      <c r="K13" s="15">
        <f t="shared" si="3"/>
        <v>188160</v>
      </c>
      <c r="L13" s="13">
        <f t="shared" si="1"/>
        <v>1452593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1.346183956117536</v>
      </c>
      <c r="C18" s="22">
        <v>1.325293340997674</v>
      </c>
      <c r="D18" s="22">
        <v>1.188083550630059</v>
      </c>
      <c r="E18" s="22">
        <v>1.198110234562759</v>
      </c>
      <c r="F18" s="22">
        <v>1.312840007061628</v>
      </c>
      <c r="G18" s="22">
        <v>1.272954881233207</v>
      </c>
      <c r="H18" s="22">
        <v>1.154909796128844</v>
      </c>
      <c r="I18" s="22">
        <v>1.263863664977468</v>
      </c>
      <c r="J18" s="22">
        <v>1.380452334771325</v>
      </c>
      <c r="K18" s="22">
        <v>1.186896979062014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827951.8500000001</v>
      </c>
      <c r="C20" s="25">
        <f aca="true" t="shared" si="4" ref="C20:K20">SUM(C21:C28)</f>
        <v>553196.0200000001</v>
      </c>
      <c r="D20" s="25">
        <f t="shared" si="4"/>
        <v>1801438.83</v>
      </c>
      <c r="E20" s="25">
        <f t="shared" si="4"/>
        <v>1467911.1300000001</v>
      </c>
      <c r="F20" s="25">
        <f t="shared" si="4"/>
        <v>1499927.6199999999</v>
      </c>
      <c r="G20" s="25">
        <f t="shared" si="4"/>
        <v>899402.4199999999</v>
      </c>
      <c r="H20" s="25">
        <f t="shared" si="4"/>
        <v>522025.02</v>
      </c>
      <c r="I20" s="25">
        <f t="shared" si="4"/>
        <v>630918.6600000001</v>
      </c>
      <c r="J20" s="25">
        <f t="shared" si="4"/>
        <v>773127.1</v>
      </c>
      <c r="K20" s="25">
        <f t="shared" si="4"/>
        <v>977784.7599999998</v>
      </c>
      <c r="L20" s="25">
        <f>SUM(B20:K20)</f>
        <v>9953683.41</v>
      </c>
      <c r="M20"/>
    </row>
    <row r="21" spans="1:13" ht="17.25" customHeight="1">
      <c r="A21" s="26" t="s">
        <v>22</v>
      </c>
      <c r="B21" s="56">
        <f>ROUND((B15+B16)*B7,2)</f>
        <v>610348.12</v>
      </c>
      <c r="C21" s="56">
        <f aca="true" t="shared" si="5" ref="C21:K21">ROUND((C15+C16)*C7,2)</f>
        <v>403669.71</v>
      </c>
      <c r="D21" s="56">
        <f t="shared" si="5"/>
        <v>1450715.43</v>
      </c>
      <c r="E21" s="56">
        <f t="shared" si="5"/>
        <v>1187186.19</v>
      </c>
      <c r="F21" s="56">
        <f t="shared" si="5"/>
        <v>1092972.41</v>
      </c>
      <c r="G21" s="56">
        <f t="shared" si="5"/>
        <v>678504.33</v>
      </c>
      <c r="H21" s="56">
        <f t="shared" si="5"/>
        <v>432121.44</v>
      </c>
      <c r="I21" s="56">
        <f t="shared" si="5"/>
        <v>485016.75</v>
      </c>
      <c r="J21" s="56">
        <f t="shared" si="5"/>
        <v>539925.54</v>
      </c>
      <c r="K21" s="56">
        <f t="shared" si="5"/>
        <v>795923.08</v>
      </c>
      <c r="L21" s="33">
        <f aca="true" t="shared" si="6" ref="L21:L28">SUM(B21:K21)</f>
        <v>7676383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211292.73</v>
      </c>
      <c r="C22" s="33">
        <f t="shared" si="7"/>
        <v>131311.07</v>
      </c>
      <c r="D22" s="33">
        <f t="shared" si="7"/>
        <v>272855.71</v>
      </c>
      <c r="E22" s="33">
        <f t="shared" si="7"/>
        <v>235193.73</v>
      </c>
      <c r="F22" s="33">
        <f t="shared" si="7"/>
        <v>341925.5</v>
      </c>
      <c r="G22" s="33">
        <f t="shared" si="7"/>
        <v>185201.07</v>
      </c>
      <c r="H22" s="33">
        <f t="shared" si="7"/>
        <v>66939.84</v>
      </c>
      <c r="I22" s="33">
        <f t="shared" si="7"/>
        <v>127978.3</v>
      </c>
      <c r="J22" s="33">
        <f t="shared" si="7"/>
        <v>205415.93</v>
      </c>
      <c r="K22" s="33">
        <f t="shared" si="7"/>
        <v>148755.62</v>
      </c>
      <c r="L22" s="33">
        <f t="shared" si="6"/>
        <v>1926869.5</v>
      </c>
      <c r="M22"/>
    </row>
    <row r="23" spans="1:13" ht="17.25" customHeight="1">
      <c r="A23" s="27" t="s">
        <v>24</v>
      </c>
      <c r="B23" s="33">
        <v>3509.45</v>
      </c>
      <c r="C23" s="33">
        <v>15729.92</v>
      </c>
      <c r="D23" s="33">
        <v>71931.57</v>
      </c>
      <c r="E23" s="33">
        <v>40111.1</v>
      </c>
      <c r="F23" s="33">
        <v>59510.13</v>
      </c>
      <c r="G23" s="33">
        <v>34509.73</v>
      </c>
      <c r="H23" s="33">
        <v>20527.97</v>
      </c>
      <c r="I23" s="33">
        <v>15324.84</v>
      </c>
      <c r="J23" s="33">
        <v>23271.89</v>
      </c>
      <c r="K23" s="33">
        <v>28273.71</v>
      </c>
      <c r="L23" s="33">
        <f t="shared" si="6"/>
        <v>312700.31000000006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617.43</v>
      </c>
      <c r="C26" s="33">
        <v>414.23</v>
      </c>
      <c r="D26" s="33">
        <v>1346.89</v>
      </c>
      <c r="E26" s="33">
        <v>1096.79</v>
      </c>
      <c r="F26" s="33">
        <v>1120.24</v>
      </c>
      <c r="G26" s="33">
        <v>672.14</v>
      </c>
      <c r="H26" s="33">
        <v>390.78</v>
      </c>
      <c r="I26" s="33">
        <v>471.54</v>
      </c>
      <c r="J26" s="33">
        <v>578.36</v>
      </c>
      <c r="K26" s="33">
        <v>729.46</v>
      </c>
      <c r="L26" s="33">
        <f t="shared" si="6"/>
        <v>7437.86</v>
      </c>
      <c r="M26" s="60"/>
    </row>
    <row r="27" spans="1:13" ht="17.25" customHeight="1">
      <c r="A27" s="27" t="s">
        <v>75</v>
      </c>
      <c r="B27" s="33">
        <v>314.15</v>
      </c>
      <c r="C27" s="33">
        <v>237.63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326.86</v>
      </c>
      <c r="K27" s="33">
        <v>440.83</v>
      </c>
      <c r="L27" s="33">
        <f t="shared" si="6"/>
        <v>4167.96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-122634.25</v>
      </c>
      <c r="C31" s="33">
        <f t="shared" si="8"/>
        <v>-21040.8</v>
      </c>
      <c r="D31" s="33">
        <f t="shared" si="8"/>
        <v>-67047.2</v>
      </c>
      <c r="E31" s="33">
        <f t="shared" si="8"/>
        <v>-52202.64999999991</v>
      </c>
      <c r="F31" s="33">
        <f t="shared" si="8"/>
        <v>-45848</v>
      </c>
      <c r="G31" s="33">
        <f t="shared" si="8"/>
        <v>-33629.2</v>
      </c>
      <c r="H31" s="33">
        <f t="shared" si="8"/>
        <v>-18150</v>
      </c>
      <c r="I31" s="33">
        <f t="shared" si="8"/>
        <v>-27995.48</v>
      </c>
      <c r="J31" s="33">
        <f t="shared" si="8"/>
        <v>-24983.2</v>
      </c>
      <c r="K31" s="33">
        <f t="shared" si="8"/>
        <v>-42781.2</v>
      </c>
      <c r="L31" s="33">
        <f aca="true" t="shared" si="9" ref="L31:L38">SUM(B31:K31)</f>
        <v>-456311.9799999999</v>
      </c>
      <c r="M31"/>
    </row>
    <row r="32" spans="1:13" ht="18.75" customHeight="1">
      <c r="A32" s="27" t="s">
        <v>28</v>
      </c>
      <c r="B32" s="33">
        <f>B33+B34+B35+B36</f>
        <v>-20385.2</v>
      </c>
      <c r="C32" s="33">
        <f aca="true" t="shared" si="10" ref="C32:K32">C33+C34+C35+C36</f>
        <v>-21040.8</v>
      </c>
      <c r="D32" s="33">
        <f t="shared" si="10"/>
        <v>-67047.2</v>
      </c>
      <c r="E32" s="33">
        <f t="shared" si="10"/>
        <v>-46684</v>
      </c>
      <c r="F32" s="33">
        <f t="shared" si="10"/>
        <v>-45848</v>
      </c>
      <c r="G32" s="33">
        <f t="shared" si="10"/>
        <v>-33629.2</v>
      </c>
      <c r="H32" s="33">
        <f t="shared" si="10"/>
        <v>-18150</v>
      </c>
      <c r="I32" s="33">
        <f t="shared" si="10"/>
        <v>-27995.48</v>
      </c>
      <c r="J32" s="33">
        <f t="shared" si="10"/>
        <v>-24983.2</v>
      </c>
      <c r="K32" s="33">
        <f t="shared" si="10"/>
        <v>-42781.2</v>
      </c>
      <c r="L32" s="33">
        <f t="shared" si="9"/>
        <v>-348544.28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-20385.2</v>
      </c>
      <c r="C33" s="33">
        <f t="shared" si="11"/>
        <v>-21040.8</v>
      </c>
      <c r="D33" s="33">
        <f t="shared" si="11"/>
        <v>-67047.2</v>
      </c>
      <c r="E33" s="33">
        <f t="shared" si="11"/>
        <v>-46684</v>
      </c>
      <c r="F33" s="33">
        <f t="shared" si="11"/>
        <v>-45848</v>
      </c>
      <c r="G33" s="33">
        <f t="shared" si="11"/>
        <v>-33629.2</v>
      </c>
      <c r="H33" s="33">
        <f t="shared" si="11"/>
        <v>-18150</v>
      </c>
      <c r="I33" s="33">
        <f t="shared" si="11"/>
        <v>-18546</v>
      </c>
      <c r="J33" s="33">
        <f t="shared" si="11"/>
        <v>-24983.2</v>
      </c>
      <c r="K33" s="33">
        <f t="shared" si="11"/>
        <v>-42781.2</v>
      </c>
      <c r="L33" s="33">
        <f t="shared" si="9"/>
        <v>-339094.80000000005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-9449.48</v>
      </c>
      <c r="J36" s="17">
        <v>0</v>
      </c>
      <c r="K36" s="17">
        <v>0</v>
      </c>
      <c r="L36" s="33">
        <f t="shared" si="9"/>
        <v>-9449.48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6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705317.6000000001</v>
      </c>
      <c r="C55" s="41">
        <f t="shared" si="16"/>
        <v>532155.2200000001</v>
      </c>
      <c r="D55" s="41">
        <f t="shared" si="16"/>
        <v>1734391.6300000001</v>
      </c>
      <c r="E55" s="41">
        <f t="shared" si="16"/>
        <v>1404800.642606779</v>
      </c>
      <c r="F55" s="41">
        <f t="shared" si="16"/>
        <v>1454079.6199999999</v>
      </c>
      <c r="G55" s="41">
        <f t="shared" si="16"/>
        <v>865773.22</v>
      </c>
      <c r="H55" s="41">
        <f t="shared" si="16"/>
        <v>503875.02</v>
      </c>
      <c r="I55" s="41">
        <f t="shared" si="16"/>
        <v>601017.4000000001</v>
      </c>
      <c r="J55" s="41">
        <f t="shared" si="16"/>
        <v>748143.9</v>
      </c>
      <c r="K55" s="41">
        <f t="shared" si="16"/>
        <v>935003.5599999998</v>
      </c>
      <c r="L55" s="42">
        <f t="shared" si="14"/>
        <v>9484557.81260678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42">
        <v>-10907.83739322127</v>
      </c>
      <c r="F56" s="18">
        <v>0</v>
      </c>
      <c r="G56" s="18">
        <v>0</v>
      </c>
      <c r="H56" s="18">
        <v>0</v>
      </c>
      <c r="I56" s="42">
        <v>-1905.7799999999697</v>
      </c>
      <c r="J56" s="18">
        <v>0</v>
      </c>
      <c r="K56" s="18">
        <v>0</v>
      </c>
      <c r="L56" s="42">
        <f t="shared" si="14"/>
        <v>-12813.61739322124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705317.6</v>
      </c>
      <c r="C61" s="41">
        <f aca="true" t="shared" si="18" ref="C61:J61">SUM(C62:C73)</f>
        <v>532155.22</v>
      </c>
      <c r="D61" s="41">
        <f t="shared" si="18"/>
        <v>1734391.627980819</v>
      </c>
      <c r="E61" s="41">
        <f t="shared" si="18"/>
        <v>1404800.6343475368</v>
      </c>
      <c r="F61" s="41">
        <f t="shared" si="18"/>
        <v>1454079.598475167</v>
      </c>
      <c r="G61" s="41">
        <f t="shared" si="18"/>
        <v>865773.22156669</v>
      </c>
      <c r="H61" s="41">
        <f t="shared" si="18"/>
        <v>503875.0147319951</v>
      </c>
      <c r="I61" s="41">
        <f>SUM(I62:I78)</f>
        <v>601017.3759720701</v>
      </c>
      <c r="J61" s="41">
        <f t="shared" si="18"/>
        <v>748143.913686269</v>
      </c>
      <c r="K61" s="41">
        <f>SUM(K62:K75)</f>
        <v>935003.5599999999</v>
      </c>
      <c r="L61" s="46">
        <f>SUM(B61:K61)</f>
        <v>9484557.766760547</v>
      </c>
      <c r="M61" s="40"/>
    </row>
    <row r="62" spans="1:13" ht="18.75" customHeight="1">
      <c r="A62" s="47" t="s">
        <v>46</v>
      </c>
      <c r="B62" s="48">
        <v>705317.6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705317.6</v>
      </c>
      <c r="M62"/>
    </row>
    <row r="63" spans="1:13" ht="18.75" customHeight="1">
      <c r="A63" s="47" t="s">
        <v>55</v>
      </c>
      <c r="B63" s="17">
        <v>0</v>
      </c>
      <c r="C63" s="48">
        <v>463081.47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463081.47</v>
      </c>
      <c r="M63"/>
    </row>
    <row r="64" spans="1:13" ht="18.75" customHeight="1">
      <c r="A64" s="47" t="s">
        <v>56</v>
      </c>
      <c r="B64" s="17">
        <v>0</v>
      </c>
      <c r="C64" s="48">
        <v>69073.75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69073.75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1734391.627980819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1734391.627980819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1404800.6343475368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1404800.6343475368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1454079.598475167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1454079.598475167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865773.22156669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865773.22156669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503875.0147319951</v>
      </c>
      <c r="I69" s="17">
        <v>0</v>
      </c>
      <c r="J69" s="17">
        <v>0</v>
      </c>
      <c r="K69" s="17">
        <v>0</v>
      </c>
      <c r="L69" s="46">
        <f t="shared" si="19"/>
        <v>503875.0147319951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601017.3759720701</v>
      </c>
      <c r="J70" s="17">
        <v>0</v>
      </c>
      <c r="K70" s="17">
        <v>0</v>
      </c>
      <c r="L70" s="46">
        <f t="shared" si="19"/>
        <v>601017.3759720701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748143.913686269</v>
      </c>
      <c r="K71" s="17">
        <v>0</v>
      </c>
      <c r="L71" s="46">
        <f t="shared" si="19"/>
        <v>748143.913686269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546883.58</v>
      </c>
      <c r="L72" s="46">
        <f t="shared" si="19"/>
        <v>546883.58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388119.98</v>
      </c>
      <c r="L73" s="46">
        <f t="shared" si="19"/>
        <v>388119.98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2023-09-01T15:12:41Z</dcterms:modified>
  <cp:category/>
  <cp:version/>
  <cp:contentType/>
  <cp:contentStatus/>
</cp:coreProperties>
</file>