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<sst xmlns="http://schemas.openxmlformats.org/spreadsheetml/2006/main" count="86" uniqueCount="85">
  <si>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</si>
  <si>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</si>
  <si>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</si>
  <si>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</si>
  <si>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</si>
  <si>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</si>
  <si>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</si>
  <si>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</si>
  <si>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</si>
  <si>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</si>
  <si>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</si>
  <si>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</si>
  <si>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</si>
  <si>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</si>
  <si>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</si>
  <si>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</si>
  <si>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</si>
  <si>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</si>
  <si>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</si>
  <si>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</si>
  <si>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</si>
  <si>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</si>
  <si>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</si>
  <si>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</si>
  <si>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</si>
  <si>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</si>
  <si>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</si>
  <si>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</si>
  <si>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</si>
  <si>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</si>
  <si>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</si>
  <si>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</si>
  <si>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</si>
  <si>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</si>
  <si>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</si>
  <si>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</si>
  <si>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</si>
  <si>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</si>
  <si>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</si>
  <si>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</si>
  <si>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</si>
  <si>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</si>
  <si>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</si>
  <si>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</si>
  <si>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</si>
  <si>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</si>
  <si>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</si>
  <si>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</si>
  <si>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</si>
  <si>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</si>
  <si>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</si>
  <si>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</si>
  <si>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</si>
  <si>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</si>
  <si>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</si>
  <si>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</si>
  <si>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</si>
  <si>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</si>
  <si>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</si>
  <si>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</si>
  <si>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</si>
  <si>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</si>
  <si>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</si>
  <si>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</si>
  <si>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</si>
  <si>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</si>
  <si>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</si>
  <si>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</si>
  <si>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</si>
  <si>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</si>
  <si>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</si>
  <si>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</si>
  <si>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</si>
  <si>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</si>
  <si>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</si>
  <si>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</si>
  <si>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</si>
  <si>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</si>
  <si>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</si>
  <si>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</si>
  <si>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</si>
  <si>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</si>
  <si>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</si>
  <si>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</si>
  <si>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27/08/23 - VENCIMENTO 01/09/23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</si>
</sst>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17563</v>
      </c>
      <c r="C7" s="10">
        <f aca="true" t="shared" si="0" ref="C7:K7">C8+C11</f>
        <v>23423</v>
      </c>
      <c r="D7" s="10">
        <f t="shared" si="0"/>
        <v>74465</v>
      </c>
      <c r="E7" s="10">
        <f t="shared" si="0"/>
        <v>64881</v>
      </c>
      <c r="F7" s="10">
        <f t="shared" si="0"/>
        <v>74394</v>
      </c>
      <c r="G7" s="10">
        <f t="shared" si="0"/>
        <v>30741</v>
      </c>
      <c r="H7" s="10">
        <f t="shared" si="0"/>
        <v>18981</v>
      </c>
      <c r="I7" s="10">
        <f t="shared" si="0"/>
        <v>32844</v>
      </c>
      <c r="J7" s="10">
        <f t="shared" si="0"/>
        <v>20875</v>
      </c>
      <c r="K7" s="10">
        <f t="shared" si="0"/>
        <v>59842</v>
      </c>
      <c r="L7" s="10">
        <f aca="true" t="shared" si="1" ref="L7:L13">SUM(B7:K7)</f>
        <v>418009</v>
      </c>
      <c r="M7" s="11"/>
    </row>
    <row r="8" spans="1:13" ht="17.25" customHeight="1">
      <c r="A8" s="12" t="s">
        <v>82</v>
      </c>
      <c r="B8" s="13">
        <f>B9+B10</f>
        <v>1290</v>
      </c>
      <c r="C8" s="13">
        <f aca="true" t="shared" si="2" ref="C8:K8">C9+C10</f>
        <v>1448</v>
      </c>
      <c r="D8" s="13">
        <f t="shared" si="2"/>
        <v>4994</v>
      </c>
      <c r="E8" s="13">
        <f t="shared" si="2"/>
        <v>4159</v>
      </c>
      <c r="F8" s="13">
        <f t="shared" si="2"/>
        <v>4203</v>
      </c>
      <c r="G8" s="13">
        <f t="shared" si="2"/>
        <v>2129</v>
      </c>
      <c r="H8" s="13">
        <f t="shared" si="2"/>
        <v>1183</v>
      </c>
      <c r="I8" s="13">
        <f t="shared" si="2"/>
        <v>1551</v>
      </c>
      <c r="J8" s="13">
        <f t="shared" si="2"/>
        <v>1203</v>
      </c>
      <c r="K8" s="13">
        <f t="shared" si="2"/>
        <v>3223</v>
      </c>
      <c r="L8" s="13">
        <f t="shared" si="1"/>
        <v>25383</v>
      </c>
      <c r="M8"/>
    </row>
    <row r="9" spans="1:13" ht="17.25" customHeight="1">
      <c r="A9" s="14" t="s">
        <v>18</v>
      </c>
      <c r="B9" s="15">
        <v>1289</v>
      </c>
      <c r="C9" s="15">
        <v>1448</v>
      </c>
      <c r="D9" s="15">
        <v>4994</v>
      </c>
      <c r="E9" s="15">
        <v>4159</v>
      </c>
      <c r="F9" s="15">
        <v>4203</v>
      </c>
      <c r="G9" s="15">
        <v>2129</v>
      </c>
      <c r="H9" s="15">
        <v>1166</v>
      </c>
      <c r="I9" s="15">
        <v>1551</v>
      </c>
      <c r="J9" s="15">
        <v>1203</v>
      </c>
      <c r="K9" s="15">
        <v>3223</v>
      </c>
      <c r="L9" s="13">
        <f t="shared" si="1"/>
        <v>25365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18</v>
      </c>
      <c r="M10"/>
    </row>
    <row r="11" spans="1:13" ht="17.25" customHeight="1">
      <c r="A11" s="12" t="s">
        <v>71</v>
      </c>
      <c r="B11" s="15">
        <v>16273</v>
      </c>
      <c r="C11" s="15">
        <v>21975</v>
      </c>
      <c r="D11" s="15">
        <v>69471</v>
      </c>
      <c r="E11" s="15">
        <v>60722</v>
      </c>
      <c r="F11" s="15">
        <v>70191</v>
      </c>
      <c r="G11" s="15">
        <v>28612</v>
      </c>
      <c r="H11" s="15">
        <v>17798</v>
      </c>
      <c r="I11" s="15">
        <v>31293</v>
      </c>
      <c r="J11" s="15">
        <v>19672</v>
      </c>
      <c r="K11" s="15">
        <v>56619</v>
      </c>
      <c r="L11" s="13">
        <f t="shared" si="1"/>
        <v>392626</v>
      </c>
      <c r="M11" s="60"/>
    </row>
    <row r="12" spans="1:13" ht="17.25" customHeight="1">
      <c r="A12" s="14" t="s">
        <v>83</v>
      </c>
      <c r="B12" s="15">
        <v>2199</v>
      </c>
      <c r="C12" s="15">
        <v>1937</v>
      </c>
      <c r="D12" s="15">
        <v>6288</v>
      </c>
      <c r="E12" s="15">
        <v>6904</v>
      </c>
      <c r="F12" s="15">
        <v>6759</v>
      </c>
      <c r="G12" s="15">
        <v>2982</v>
      </c>
      <c r="H12" s="15">
        <v>1826</v>
      </c>
      <c r="I12" s="15">
        <v>1719</v>
      </c>
      <c r="J12" s="15">
        <v>1449</v>
      </c>
      <c r="K12" s="15">
        <v>3709</v>
      </c>
      <c r="L12" s="13">
        <f t="shared" si="1"/>
        <v>35772</v>
      </c>
      <c r="M12" s="60"/>
    </row>
    <row r="13" spans="1:13" ht="17.25" customHeight="1">
      <c r="A13" s="14" t="s">
        <v>72</v>
      </c>
      <c r="B13" s="15">
        <f>+B11-B12</f>
        <v>14074</v>
      </c>
      <c r="C13" s="15">
        <f aca="true" t="shared" si="3" ref="C13:K13">+C11-C12</f>
        <v>20038</v>
      </c>
      <c r="D13" s="15">
        <f t="shared" si="3"/>
        <v>63183</v>
      </c>
      <c r="E13" s="15">
        <f t="shared" si="3"/>
        <v>53818</v>
      </c>
      <c r="F13" s="15">
        <f t="shared" si="3"/>
        <v>63432</v>
      </c>
      <c r="G13" s="15">
        <f t="shared" si="3"/>
        <v>25630</v>
      </c>
      <c r="H13" s="15">
        <f t="shared" si="3"/>
        <v>15972</v>
      </c>
      <c r="I13" s="15">
        <f t="shared" si="3"/>
        <v>29574</v>
      </c>
      <c r="J13" s="15">
        <f t="shared" si="3"/>
        <v>18223</v>
      </c>
      <c r="K13" s="15">
        <f t="shared" si="3"/>
        <v>52910</v>
      </c>
      <c r="L13" s="13">
        <f t="shared" si="1"/>
        <v>356854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1.314618750299103</v>
      </c>
      <c r="C18" s="22">
        <v>1.2370650439427</v>
      </c>
      <c r="D18" s="22">
        <v>1.144463102548989</v>
      </c>
      <c r="E18" s="22">
        <v>1.151391259169409</v>
      </c>
      <c r="F18" s="22">
        <v>1.33005837527258</v>
      </c>
      <c r="G18" s="22">
        <v>1.160336303511771</v>
      </c>
      <c r="H18" s="22">
        <v>1.127275358020331</v>
      </c>
      <c r="I18" s="22">
        <v>1.173225374201105</v>
      </c>
      <c r="J18" s="22">
        <v>1.349095077794332</v>
      </c>
      <c r="K18" s="22">
        <v>1.148321171986014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170137.00999999998</v>
      </c>
      <c r="C20" s="25">
        <f aca="true" t="shared" si="4" ref="C20:K20">SUM(C21:C28)</f>
        <v>128091.65000000001</v>
      </c>
      <c r="D20" s="25">
        <f t="shared" si="4"/>
        <v>447424.07999999996</v>
      </c>
      <c r="E20" s="25">
        <f t="shared" si="4"/>
        <v>395550.8899999999</v>
      </c>
      <c r="F20" s="25">
        <f t="shared" si="4"/>
        <v>458664.56</v>
      </c>
      <c r="G20" s="25">
        <f t="shared" si="4"/>
        <v>186174.05</v>
      </c>
      <c r="H20" s="25">
        <f t="shared" si="4"/>
        <v>122879.24999999999</v>
      </c>
      <c r="I20" s="25">
        <f t="shared" si="4"/>
        <v>175918.62000000002</v>
      </c>
      <c r="J20" s="25">
        <f t="shared" si="4"/>
        <v>144306.46</v>
      </c>
      <c r="K20" s="25">
        <f t="shared" si="4"/>
        <v>281857.18000000005</v>
      </c>
      <c r="L20" s="25">
        <f>SUM(B20:K20)</f>
        <v>2511003.7500000005</v>
      </c>
      <c r="M20"/>
    </row>
    <row r="21" spans="1:13" ht="17.25" customHeight="1">
      <c r="A21" s="26" t="s">
        <v>22</v>
      </c>
      <c r="B21" s="56">
        <f>ROUND((B15+B16)*B7,2)</f>
        <v>126195.42</v>
      </c>
      <c r="C21" s="56">
        <f aca="true" t="shared" si="5" ref="C21:K21">ROUND((C15+C16)*C7,2)</f>
        <v>94830.36</v>
      </c>
      <c r="D21" s="56">
        <f t="shared" si="5"/>
        <v>358809.6</v>
      </c>
      <c r="E21" s="56">
        <f t="shared" si="5"/>
        <v>316677.67</v>
      </c>
      <c r="F21" s="56">
        <f t="shared" si="5"/>
        <v>320831.56</v>
      </c>
      <c r="G21" s="56">
        <f t="shared" si="5"/>
        <v>145773.82</v>
      </c>
      <c r="H21" s="56">
        <f t="shared" si="5"/>
        <v>99145.36</v>
      </c>
      <c r="I21" s="56">
        <f t="shared" si="5"/>
        <v>142237.51</v>
      </c>
      <c r="J21" s="56">
        <f t="shared" si="5"/>
        <v>97363.09</v>
      </c>
      <c r="K21" s="56">
        <f t="shared" si="5"/>
        <v>227920.23</v>
      </c>
      <c r="L21" s="33">
        <f aca="true" t="shared" si="6" ref="L21:L28">SUM(B21:K21)</f>
        <v>1929784.6200000003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39703.45</v>
      </c>
      <c r="C22" s="33">
        <f t="shared" si="7"/>
        <v>22480.96</v>
      </c>
      <c r="D22" s="33">
        <f t="shared" si="7"/>
        <v>51834.75</v>
      </c>
      <c r="E22" s="33">
        <f t="shared" si="7"/>
        <v>47942.23</v>
      </c>
      <c r="F22" s="33">
        <f t="shared" si="7"/>
        <v>105893.14</v>
      </c>
      <c r="G22" s="33">
        <f t="shared" si="7"/>
        <v>23372.84</v>
      </c>
      <c r="H22" s="33">
        <f t="shared" si="7"/>
        <v>12618.76</v>
      </c>
      <c r="I22" s="33">
        <f t="shared" si="7"/>
        <v>24639.15</v>
      </c>
      <c r="J22" s="33">
        <f t="shared" si="7"/>
        <v>33988.98</v>
      </c>
      <c r="K22" s="33">
        <f t="shared" si="7"/>
        <v>33805.4</v>
      </c>
      <c r="L22" s="33">
        <f t="shared" si="6"/>
        <v>396279.6600000001</v>
      </c>
      <c r="M22"/>
    </row>
    <row r="23" spans="1:13" ht="17.25" customHeight="1">
      <c r="A23" s="27" t="s">
        <v>24</v>
      </c>
      <c r="B23" s="33">
        <v>1592.9</v>
      </c>
      <c r="C23" s="33">
        <v>8362.75</v>
      </c>
      <c r="D23" s="33">
        <v>30976.47</v>
      </c>
      <c r="E23" s="33">
        <v>25534.32</v>
      </c>
      <c r="F23" s="33">
        <v>26297.83</v>
      </c>
      <c r="G23" s="33">
        <v>16006.83</v>
      </c>
      <c r="H23" s="33">
        <v>8736.67</v>
      </c>
      <c r="I23" s="33">
        <v>6437.98</v>
      </c>
      <c r="J23" s="33">
        <v>8628.23</v>
      </c>
      <c r="K23" s="33">
        <v>15265.33</v>
      </c>
      <c r="L23" s="33">
        <f t="shared" si="6"/>
        <v>147839.31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461.12</v>
      </c>
      <c r="C26" s="33">
        <v>346.49</v>
      </c>
      <c r="D26" s="33">
        <v>1214.03</v>
      </c>
      <c r="E26" s="33">
        <v>1073.35</v>
      </c>
      <c r="F26" s="33">
        <v>1242.69</v>
      </c>
      <c r="G26" s="33">
        <v>505.41</v>
      </c>
      <c r="H26" s="33">
        <v>333.47</v>
      </c>
      <c r="I26" s="33">
        <v>476.75</v>
      </c>
      <c r="J26" s="33">
        <v>390.78</v>
      </c>
      <c r="K26" s="33">
        <v>763.33</v>
      </c>
      <c r="L26" s="33">
        <f t="shared" si="6"/>
        <v>6807.42</v>
      </c>
      <c r="M26" s="60"/>
    </row>
    <row r="27" spans="1:13" ht="17.25" customHeight="1">
      <c r="A27" s="27" t="s">
        <v>75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-107920.65000000001</v>
      </c>
      <c r="C31" s="33">
        <f t="shared" si="8"/>
        <v>-6371.2</v>
      </c>
      <c r="D31" s="33">
        <f t="shared" si="8"/>
        <v>-21973.6</v>
      </c>
      <c r="E31" s="33">
        <f t="shared" si="8"/>
        <v>-405418.25</v>
      </c>
      <c r="F31" s="33">
        <f t="shared" si="8"/>
        <v>-18493.2</v>
      </c>
      <c r="G31" s="33">
        <f t="shared" si="8"/>
        <v>-9367.6</v>
      </c>
      <c r="H31" s="33">
        <f t="shared" si="8"/>
        <v>-5130.4</v>
      </c>
      <c r="I31" s="33">
        <f t="shared" si="8"/>
        <v>-177824.4</v>
      </c>
      <c r="J31" s="33">
        <f t="shared" si="8"/>
        <v>-5293.2</v>
      </c>
      <c r="K31" s="33">
        <f t="shared" si="8"/>
        <v>-14181.2</v>
      </c>
      <c r="L31" s="33">
        <f aca="true" t="shared" si="9" ref="L31:L38">SUM(B31:K31)</f>
        <v>-771973.6999999998</v>
      </c>
      <c r="M31"/>
    </row>
    <row r="32" spans="1:13" ht="18.75" customHeight="1">
      <c r="A32" s="27" t="s">
        <v>28</v>
      </c>
      <c r="B32" s="33">
        <f>B33+B34+B35+B36</f>
        <v>-5671.6</v>
      </c>
      <c r="C32" s="33">
        <f aca="true" t="shared" si="10" ref="C32:K32">C33+C34+C35+C36</f>
        <v>-6371.2</v>
      </c>
      <c r="D32" s="33">
        <f t="shared" si="10"/>
        <v>-21973.6</v>
      </c>
      <c r="E32" s="33">
        <f t="shared" si="10"/>
        <v>-18299.6</v>
      </c>
      <c r="F32" s="33">
        <f t="shared" si="10"/>
        <v>-18493.2</v>
      </c>
      <c r="G32" s="33">
        <f t="shared" si="10"/>
        <v>-9367.6</v>
      </c>
      <c r="H32" s="33">
        <f t="shared" si="10"/>
        <v>-5130.4</v>
      </c>
      <c r="I32" s="33">
        <f t="shared" si="10"/>
        <v>-6824.4</v>
      </c>
      <c r="J32" s="33">
        <f t="shared" si="10"/>
        <v>-5293.2</v>
      </c>
      <c r="K32" s="33">
        <f t="shared" si="10"/>
        <v>-14181.2</v>
      </c>
      <c r="L32" s="33">
        <f t="shared" si="9"/>
        <v>-111605.99999999999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-5671.6</v>
      </c>
      <c r="C33" s="33">
        <f t="shared" si="11"/>
        <v>-6371.2</v>
      </c>
      <c r="D33" s="33">
        <f t="shared" si="11"/>
        <v>-21973.6</v>
      </c>
      <c r="E33" s="33">
        <f t="shared" si="11"/>
        <v>-18299.6</v>
      </c>
      <c r="F33" s="33">
        <f t="shared" si="11"/>
        <v>-18493.2</v>
      </c>
      <c r="G33" s="33">
        <f t="shared" si="11"/>
        <v>-9367.6</v>
      </c>
      <c r="H33" s="33">
        <f t="shared" si="11"/>
        <v>-5130.4</v>
      </c>
      <c r="I33" s="33">
        <f t="shared" si="11"/>
        <v>-6824.4</v>
      </c>
      <c r="J33" s="33">
        <f t="shared" si="11"/>
        <v>-5293.2</v>
      </c>
      <c r="K33" s="33">
        <f t="shared" si="11"/>
        <v>-14181.2</v>
      </c>
      <c r="L33" s="33">
        <f t="shared" si="9"/>
        <v>-111605.99999999999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-387118.65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-660367.7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62216.35999999997</v>
      </c>
      <c r="C55" s="41">
        <f t="shared" si="16"/>
        <v>121720.45000000001</v>
      </c>
      <c r="D55" s="41">
        <f t="shared" si="16"/>
        <v>425450.48</v>
      </c>
      <c r="E55" s="41">
        <f t="shared" si="16"/>
        <v>0</v>
      </c>
      <c r="F55" s="41">
        <f t="shared" si="16"/>
        <v>440171.36</v>
      </c>
      <c r="G55" s="41">
        <f t="shared" si="16"/>
        <v>176806.44999999998</v>
      </c>
      <c r="H55" s="41">
        <f t="shared" si="16"/>
        <v>117748.84999999999</v>
      </c>
      <c r="I55" s="41">
        <f t="shared" si="16"/>
        <v>0</v>
      </c>
      <c r="J55" s="41">
        <f t="shared" si="16"/>
        <v>139013.25999999998</v>
      </c>
      <c r="K55" s="41">
        <f t="shared" si="16"/>
        <v>267675.98000000004</v>
      </c>
      <c r="L55" s="42">
        <f t="shared" si="14"/>
        <v>1750803.19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-9867.360000000102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-1905.7799999999697</v>
      </c>
      <c r="J57" s="33">
        <f t="shared" si="17"/>
        <v>0</v>
      </c>
      <c r="K57" s="33">
        <f t="shared" si="17"/>
        <v>0</v>
      </c>
      <c r="L57" s="17">
        <f>SUM(C57:K57)</f>
        <v>-11773.140000000072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62216.35</v>
      </c>
      <c r="C61" s="41">
        <f aca="true" t="shared" si="18" ref="C61:J61">SUM(C62:C73)</f>
        <v>121720.45</v>
      </c>
      <c r="D61" s="41">
        <f t="shared" si="18"/>
        <v>425450.4810267037</v>
      </c>
      <c r="E61" s="41">
        <f t="shared" si="18"/>
        <v>0</v>
      </c>
      <c r="F61" s="41">
        <f t="shared" si="18"/>
        <v>440171.3595925819</v>
      </c>
      <c r="G61" s="41">
        <f t="shared" si="18"/>
        <v>176806.44643263938</v>
      </c>
      <c r="H61" s="41">
        <f t="shared" si="18"/>
        <v>117748.85382424759</v>
      </c>
      <c r="I61" s="41">
        <f>SUM(I62:I78)</f>
        <v>0</v>
      </c>
      <c r="J61" s="41">
        <f t="shared" si="18"/>
        <v>139013.24233114568</v>
      </c>
      <c r="K61" s="41">
        <f>SUM(K62:K75)</f>
        <v>267675.97000000003</v>
      </c>
      <c r="L61" s="46">
        <f>SUM(B61:K61)</f>
        <v>1750803.1532073182</v>
      </c>
      <c r="M61" s="40"/>
    </row>
    <row r="62" spans="1:13" ht="18.75" customHeight="1">
      <c r="A62" s="47" t="s">
        <v>46</v>
      </c>
      <c r="B62" s="48">
        <v>62216.35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62216.35</v>
      </c>
      <c r="M62"/>
    </row>
    <row r="63" spans="1:13" ht="18.75" customHeight="1">
      <c r="A63" s="47" t="s">
        <v>55</v>
      </c>
      <c r="B63" s="17">
        <v>0</v>
      </c>
      <c r="C63" s="48">
        <v>106371.5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106371.5</v>
      </c>
      <c r="M63"/>
    </row>
    <row r="64" spans="1:13" ht="18.75" customHeight="1">
      <c r="A64" s="47" t="s">
        <v>56</v>
      </c>
      <c r="B64" s="17">
        <v>0</v>
      </c>
      <c r="C64" s="48">
        <v>15348.95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15348.95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425450.4810267037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425450.4810267037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0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440171.3595925819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440171.3595925819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176806.44643263938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176806.44643263938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117748.85382424759</v>
      </c>
      <c r="I69" s="17">
        <v>0</v>
      </c>
      <c r="J69" s="17">
        <v>0</v>
      </c>
      <c r="K69" s="17">
        <v>0</v>
      </c>
      <c r="L69" s="46">
        <f t="shared" si="19"/>
        <v>117748.85382424759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0</v>
      </c>
      <c r="J70" s="17">
        <v>0</v>
      </c>
      <c r="K70" s="17">
        <v>0</v>
      </c>
      <c r="L70" s="46">
        <f t="shared" si="19"/>
        <v>0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139013.24233114568</v>
      </c>
      <c r="K71" s="17">
        <v>0</v>
      </c>
      <c r="L71" s="46">
        <f t="shared" si="19"/>
        <v>139013.24233114568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127333.46</v>
      </c>
      <c r="L72" s="46">
        <f t="shared" si="19"/>
        <v>127333.46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140342.51</v>
      </c>
      <c r="L73" s="46">
        <f t="shared" si="19"/>
        <v>140342.51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2023-08-31T20:54:24Z</dcterms:modified>
  <cp:category/>
  <cp:version/>
  <cp:contentType/>
  <cp:contentStatus/>
</cp:coreProperties>
</file>