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<sst xmlns="http://schemas.openxmlformats.org/spreadsheetml/2006/main" count="86" uniqueCount="85">
  <si>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</si>
  <si>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</si>
  <si>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</si>
  <si>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</si>
  <si>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</si>
  <si>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</si>
  <si>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</si>
  <si>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</si>
  <si>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</si>
  <si>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</si>
  <si>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</si>
  <si>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</si>
  <si>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</si>
  <si>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</si>
  <si>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</si>
  <si>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</si>
  <si>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</si>
  <si>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</si>
  <si>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</si>
  <si>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</si>
  <si>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</si>
  <si>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</si>
  <si>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</si>
  <si>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</si>
  <si>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</si>
  <si>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</si>
  <si>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</si>
  <si>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</si>
  <si>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</si>
  <si>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</si>
  <si>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</si>
  <si>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</si>
  <si>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</si>
  <si>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</si>
  <si>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</si>
  <si>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</si>
  <si>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</si>
  <si>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</si>
  <si>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</si>
  <si>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</si>
  <si>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</si>
  <si>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</si>
  <si>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</si>
  <si>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</si>
  <si>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</si>
  <si>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</si>
  <si>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</si>
  <si>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</si>
  <si>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</si>
  <si>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</si>
  <si>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</si>
  <si>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</si>
  <si>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</si>
  <si>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</si>
  <si>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</si>
  <si>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</si>
  <si>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</si>
  <si>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</si>
  <si>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</si>
  <si>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</si>
  <si>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</si>
  <si>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</si>
  <si>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</si>
  <si>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</si>
  <si>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</si>
  <si>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</si>
  <si>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</si>
  <si>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</si>
  <si>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</si>
  <si>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</si>
  <si>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</si>
  <si>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</si>
  <si>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</si>
  <si>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</si>
  <si>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</si>
  <si>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</si>
  <si>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</si>
  <si>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</si>
  <si>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</si>
  <si>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</si>
  <si>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</si>
  <si>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</si>
  <si>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</si>
  <si>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</si>
  <si>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26/08/23 - VENCIMENTO 01/09/23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</si>
</sst>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40545</v>
      </c>
      <c r="C7" s="10">
        <f aca="true" t="shared" si="0" ref="C7:K7">C8+C11</f>
        <v>51924</v>
      </c>
      <c r="D7" s="10">
        <f t="shared" si="0"/>
        <v>164969</v>
      </c>
      <c r="E7" s="10">
        <f t="shared" si="0"/>
        <v>135858</v>
      </c>
      <c r="F7" s="10">
        <f t="shared" si="0"/>
        <v>147673</v>
      </c>
      <c r="G7" s="10">
        <f t="shared" si="0"/>
        <v>67367</v>
      </c>
      <c r="H7" s="10">
        <f t="shared" si="0"/>
        <v>35193</v>
      </c>
      <c r="I7" s="10">
        <f t="shared" si="0"/>
        <v>65259</v>
      </c>
      <c r="J7" s="10">
        <f t="shared" si="0"/>
        <v>42732</v>
      </c>
      <c r="K7" s="10">
        <f t="shared" si="0"/>
        <v>117705</v>
      </c>
      <c r="L7" s="10">
        <f aca="true" t="shared" si="1" ref="L7:L13">SUM(B7:K7)</f>
        <v>869225</v>
      </c>
      <c r="M7" s="11"/>
    </row>
    <row r="8" spans="1:13" ht="17.25" customHeight="1">
      <c r="A8" s="12" t="s">
        <v>82</v>
      </c>
      <c r="B8" s="13">
        <f>B9+B10</f>
        <v>2796</v>
      </c>
      <c r="C8" s="13">
        <f aca="true" t="shared" si="2" ref="C8:K8">C9+C10</f>
        <v>3088</v>
      </c>
      <c r="D8" s="13">
        <f t="shared" si="2"/>
        <v>10435</v>
      </c>
      <c r="E8" s="13">
        <f t="shared" si="2"/>
        <v>7700</v>
      </c>
      <c r="F8" s="13">
        <f t="shared" si="2"/>
        <v>7796</v>
      </c>
      <c r="G8" s="13">
        <f t="shared" si="2"/>
        <v>4573</v>
      </c>
      <c r="H8" s="13">
        <f t="shared" si="2"/>
        <v>2144</v>
      </c>
      <c r="I8" s="13">
        <f t="shared" si="2"/>
        <v>2742</v>
      </c>
      <c r="J8" s="13">
        <f t="shared" si="2"/>
        <v>2396</v>
      </c>
      <c r="K8" s="13">
        <f t="shared" si="2"/>
        <v>6254</v>
      </c>
      <c r="L8" s="13">
        <f t="shared" si="1"/>
        <v>49924</v>
      </c>
      <c r="M8"/>
    </row>
    <row r="9" spans="1:13" ht="17.25" customHeight="1">
      <c r="A9" s="14" t="s">
        <v>18</v>
      </c>
      <c r="B9" s="15">
        <v>2796</v>
      </c>
      <c r="C9" s="15">
        <v>3088</v>
      </c>
      <c r="D9" s="15">
        <v>10435</v>
      </c>
      <c r="E9" s="15">
        <v>7700</v>
      </c>
      <c r="F9" s="15">
        <v>7796</v>
      </c>
      <c r="G9" s="15">
        <v>4573</v>
      </c>
      <c r="H9" s="15">
        <v>2117</v>
      </c>
      <c r="I9" s="15">
        <v>2742</v>
      </c>
      <c r="J9" s="15">
        <v>2396</v>
      </c>
      <c r="K9" s="15">
        <v>6254</v>
      </c>
      <c r="L9" s="13">
        <f t="shared" si="1"/>
        <v>49897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27</v>
      </c>
      <c r="I10" s="15">
        <v>0</v>
      </c>
      <c r="J10" s="15">
        <v>0</v>
      </c>
      <c r="K10" s="15">
        <v>0</v>
      </c>
      <c r="L10" s="13">
        <f t="shared" si="1"/>
        <v>27</v>
      </c>
      <c r="M10"/>
    </row>
    <row r="11" spans="1:13" ht="17.25" customHeight="1">
      <c r="A11" s="12" t="s">
        <v>71</v>
      </c>
      <c r="B11" s="15">
        <v>37749</v>
      </c>
      <c r="C11" s="15">
        <v>48836</v>
      </c>
      <c r="D11" s="15">
        <v>154534</v>
      </c>
      <c r="E11" s="15">
        <v>128158</v>
      </c>
      <c r="F11" s="15">
        <v>139877</v>
      </c>
      <c r="G11" s="15">
        <v>62794</v>
      </c>
      <c r="H11" s="15">
        <v>33049</v>
      </c>
      <c r="I11" s="15">
        <v>62517</v>
      </c>
      <c r="J11" s="15">
        <v>40336</v>
      </c>
      <c r="K11" s="15">
        <v>111451</v>
      </c>
      <c r="L11" s="13">
        <f t="shared" si="1"/>
        <v>819301</v>
      </c>
      <c r="M11" s="60"/>
    </row>
    <row r="12" spans="1:13" ht="17.25" customHeight="1">
      <c r="A12" s="14" t="s">
        <v>83</v>
      </c>
      <c r="B12" s="15">
        <v>4219</v>
      </c>
      <c r="C12" s="15">
        <v>3830</v>
      </c>
      <c r="D12" s="15">
        <v>12742</v>
      </c>
      <c r="E12" s="15">
        <v>12518</v>
      </c>
      <c r="F12" s="15">
        <v>11718</v>
      </c>
      <c r="G12" s="15">
        <v>5849</v>
      </c>
      <c r="H12" s="15">
        <v>2884</v>
      </c>
      <c r="I12" s="15">
        <v>3192</v>
      </c>
      <c r="J12" s="15">
        <v>2789</v>
      </c>
      <c r="K12" s="15">
        <v>6494</v>
      </c>
      <c r="L12" s="13">
        <f t="shared" si="1"/>
        <v>66235</v>
      </c>
      <c r="M12" s="60"/>
    </row>
    <row r="13" spans="1:13" ht="17.25" customHeight="1">
      <c r="A13" s="14" t="s">
        <v>72</v>
      </c>
      <c r="B13" s="15">
        <f>+B11-B12</f>
        <v>33530</v>
      </c>
      <c r="C13" s="15">
        <f aca="true" t="shared" si="3" ref="C13:K13">+C11-C12</f>
        <v>45006</v>
      </c>
      <c r="D13" s="15">
        <f t="shared" si="3"/>
        <v>141792</v>
      </c>
      <c r="E13" s="15">
        <f t="shared" si="3"/>
        <v>115640</v>
      </c>
      <c r="F13" s="15">
        <f t="shared" si="3"/>
        <v>128159</v>
      </c>
      <c r="G13" s="15">
        <f t="shared" si="3"/>
        <v>56945</v>
      </c>
      <c r="H13" s="15">
        <f t="shared" si="3"/>
        <v>30165</v>
      </c>
      <c r="I13" s="15">
        <f t="shared" si="3"/>
        <v>59325</v>
      </c>
      <c r="J13" s="15">
        <f t="shared" si="3"/>
        <v>37547</v>
      </c>
      <c r="K13" s="15">
        <f t="shared" si="3"/>
        <v>104957</v>
      </c>
      <c r="L13" s="13">
        <f t="shared" si="1"/>
        <v>753066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1.331729349702984</v>
      </c>
      <c r="C18" s="22">
        <v>1.251801257936177</v>
      </c>
      <c r="D18" s="22">
        <v>1.147006884886403</v>
      </c>
      <c r="E18" s="22">
        <v>1.144413574764734</v>
      </c>
      <c r="F18" s="22">
        <v>1.316259422706151</v>
      </c>
      <c r="G18" s="22">
        <v>1.199484376946811</v>
      </c>
      <c r="H18" s="22">
        <v>1.129006638218436</v>
      </c>
      <c r="I18" s="22">
        <v>1.195353810699282</v>
      </c>
      <c r="J18" s="22">
        <v>1.342119617166069</v>
      </c>
      <c r="K18" s="22">
        <v>1.143925021227997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391808.70999999996</v>
      </c>
      <c r="C20" s="25">
        <f aca="true" t="shared" si="4" ref="C20:K20">SUM(C21:C28)</f>
        <v>275151.51</v>
      </c>
      <c r="D20" s="25">
        <f t="shared" si="4"/>
        <v>964810.1900000001</v>
      </c>
      <c r="E20" s="25">
        <f t="shared" si="4"/>
        <v>794358.18</v>
      </c>
      <c r="F20" s="25">
        <f t="shared" si="4"/>
        <v>881301.4299999999</v>
      </c>
      <c r="G20" s="25">
        <f t="shared" si="4"/>
        <v>404218.31</v>
      </c>
      <c r="H20" s="25">
        <f t="shared" si="4"/>
        <v>220279.95999999996</v>
      </c>
      <c r="I20" s="25">
        <f t="shared" si="4"/>
        <v>350073.8599999999</v>
      </c>
      <c r="J20" s="25">
        <f t="shared" si="4"/>
        <v>282892.61</v>
      </c>
      <c r="K20" s="25">
        <f t="shared" si="4"/>
        <v>535967.97</v>
      </c>
      <c r="L20" s="25">
        <f>SUM(B20:K20)</f>
        <v>5100862.73</v>
      </c>
      <c r="M20"/>
    </row>
    <row r="21" spans="1:13" ht="17.25" customHeight="1">
      <c r="A21" s="26" t="s">
        <v>22</v>
      </c>
      <c r="B21" s="56">
        <f>ROUND((B15+B16)*B7,2)</f>
        <v>291327.99</v>
      </c>
      <c r="C21" s="56">
        <f aca="true" t="shared" si="5" ref="C21:K21">ROUND((C15+C16)*C7,2)</f>
        <v>210219.51</v>
      </c>
      <c r="D21" s="56">
        <f t="shared" si="5"/>
        <v>794903.13</v>
      </c>
      <c r="E21" s="56">
        <f t="shared" si="5"/>
        <v>663109.31</v>
      </c>
      <c r="F21" s="56">
        <f t="shared" si="5"/>
        <v>636854.58</v>
      </c>
      <c r="G21" s="56">
        <f t="shared" si="5"/>
        <v>319454.31</v>
      </c>
      <c r="H21" s="56">
        <f t="shared" si="5"/>
        <v>183827.12</v>
      </c>
      <c r="I21" s="56">
        <f t="shared" si="5"/>
        <v>282617.15</v>
      </c>
      <c r="J21" s="56">
        <f t="shared" si="5"/>
        <v>199306.32</v>
      </c>
      <c r="K21" s="56">
        <f t="shared" si="5"/>
        <v>448303.03</v>
      </c>
      <c r="L21" s="33">
        <f aca="true" t="shared" si="6" ref="L21:L28">SUM(B21:K21)</f>
        <v>4029922.45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96642.04</v>
      </c>
      <c r="C22" s="33">
        <f t="shared" si="7"/>
        <v>52933.54</v>
      </c>
      <c r="D22" s="33">
        <f t="shared" si="7"/>
        <v>116856.23</v>
      </c>
      <c r="E22" s="33">
        <f t="shared" si="7"/>
        <v>95761.99</v>
      </c>
      <c r="F22" s="33">
        <f t="shared" si="7"/>
        <v>201411.26</v>
      </c>
      <c r="G22" s="33">
        <f t="shared" si="7"/>
        <v>63726.14</v>
      </c>
      <c r="H22" s="33">
        <f t="shared" si="7"/>
        <v>23714.92</v>
      </c>
      <c r="I22" s="33">
        <f t="shared" si="7"/>
        <v>55210.34</v>
      </c>
      <c r="J22" s="33">
        <f t="shared" si="7"/>
        <v>68186.6</v>
      </c>
      <c r="K22" s="33">
        <f t="shared" si="7"/>
        <v>64522.02</v>
      </c>
      <c r="L22" s="33">
        <f t="shared" si="6"/>
        <v>838965.0800000001</v>
      </c>
      <c r="M22"/>
    </row>
    <row r="23" spans="1:13" ht="17.25" customHeight="1">
      <c r="A23" s="27" t="s">
        <v>24</v>
      </c>
      <c r="B23" s="33">
        <v>1128.31</v>
      </c>
      <c r="C23" s="33">
        <v>9557.43</v>
      </c>
      <c r="D23" s="33">
        <v>47161.6</v>
      </c>
      <c r="E23" s="33">
        <v>30095.42</v>
      </c>
      <c r="F23" s="33">
        <v>37450.88</v>
      </c>
      <c r="G23" s="33">
        <v>19978.22</v>
      </c>
      <c r="H23" s="33">
        <v>10395.94</v>
      </c>
      <c r="I23" s="33">
        <v>9647.6</v>
      </c>
      <c r="J23" s="33">
        <v>11083.95</v>
      </c>
      <c r="K23" s="33">
        <v>18318.39</v>
      </c>
      <c r="L23" s="33">
        <f t="shared" si="6"/>
        <v>194817.74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526.25</v>
      </c>
      <c r="C26" s="33">
        <v>369.94</v>
      </c>
      <c r="D26" s="33">
        <v>1300</v>
      </c>
      <c r="E26" s="33">
        <v>1068.14</v>
      </c>
      <c r="F26" s="33">
        <v>1185.37</v>
      </c>
      <c r="G26" s="33">
        <v>544.49</v>
      </c>
      <c r="H26" s="33">
        <v>296.99</v>
      </c>
      <c r="I26" s="33">
        <v>471.54</v>
      </c>
      <c r="J26" s="33">
        <v>380.36</v>
      </c>
      <c r="K26" s="33">
        <v>721.64</v>
      </c>
      <c r="L26" s="33">
        <f t="shared" si="6"/>
        <v>6864.719999999999</v>
      </c>
      <c r="M26" s="60"/>
    </row>
    <row r="27" spans="1:13" ht="17.25" customHeight="1">
      <c r="A27" s="27" t="s">
        <v>75</v>
      </c>
      <c r="B27" s="33">
        <v>314.15</v>
      </c>
      <c r="C27" s="33">
        <v>237.63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326.86</v>
      </c>
      <c r="K27" s="33">
        <v>440.83</v>
      </c>
      <c r="L27" s="33">
        <f t="shared" si="6"/>
        <v>4167.96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-114551.45</v>
      </c>
      <c r="C31" s="33">
        <f t="shared" si="8"/>
        <v>-13587.2</v>
      </c>
      <c r="D31" s="33">
        <f t="shared" si="8"/>
        <v>-45914</v>
      </c>
      <c r="E31" s="33">
        <f t="shared" si="8"/>
        <v>-795398.65</v>
      </c>
      <c r="F31" s="33">
        <f t="shared" si="8"/>
        <v>-34302.4</v>
      </c>
      <c r="G31" s="33">
        <f t="shared" si="8"/>
        <v>-20121.2</v>
      </c>
      <c r="H31" s="33">
        <f t="shared" si="8"/>
        <v>-9314.8</v>
      </c>
      <c r="I31" s="33">
        <f t="shared" si="8"/>
        <v>-327064.8</v>
      </c>
      <c r="J31" s="33">
        <f t="shared" si="8"/>
        <v>-10542.4</v>
      </c>
      <c r="K31" s="33">
        <f t="shared" si="8"/>
        <v>-27517.6</v>
      </c>
      <c r="L31" s="33">
        <f aca="true" t="shared" si="9" ref="L31:L38">SUM(B31:K31)</f>
        <v>-1398314.5</v>
      </c>
      <c r="M31"/>
    </row>
    <row r="32" spans="1:13" ht="18.75" customHeight="1">
      <c r="A32" s="27" t="s">
        <v>28</v>
      </c>
      <c r="B32" s="33">
        <f>B33+B34+B35+B36</f>
        <v>-12302.4</v>
      </c>
      <c r="C32" s="33">
        <f aca="true" t="shared" si="10" ref="C32:K32">C33+C34+C35+C36</f>
        <v>-13587.2</v>
      </c>
      <c r="D32" s="33">
        <f t="shared" si="10"/>
        <v>-45914</v>
      </c>
      <c r="E32" s="33">
        <f t="shared" si="10"/>
        <v>-33880</v>
      </c>
      <c r="F32" s="33">
        <f t="shared" si="10"/>
        <v>-34302.4</v>
      </c>
      <c r="G32" s="33">
        <f t="shared" si="10"/>
        <v>-20121.2</v>
      </c>
      <c r="H32" s="33">
        <f t="shared" si="10"/>
        <v>-9314.8</v>
      </c>
      <c r="I32" s="33">
        <f t="shared" si="10"/>
        <v>-12064.8</v>
      </c>
      <c r="J32" s="33">
        <f t="shared" si="10"/>
        <v>-10542.4</v>
      </c>
      <c r="K32" s="33">
        <f t="shared" si="10"/>
        <v>-27517.6</v>
      </c>
      <c r="L32" s="33">
        <f t="shared" si="9"/>
        <v>-219546.8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-12302.4</v>
      </c>
      <c r="C33" s="33">
        <f t="shared" si="11"/>
        <v>-13587.2</v>
      </c>
      <c r="D33" s="33">
        <f t="shared" si="11"/>
        <v>-45914</v>
      </c>
      <c r="E33" s="33">
        <f t="shared" si="11"/>
        <v>-33880</v>
      </c>
      <c r="F33" s="33">
        <f t="shared" si="11"/>
        <v>-34302.4</v>
      </c>
      <c r="G33" s="33">
        <f t="shared" si="11"/>
        <v>-20121.2</v>
      </c>
      <c r="H33" s="33">
        <f t="shared" si="11"/>
        <v>-9314.8</v>
      </c>
      <c r="I33" s="33">
        <f t="shared" si="11"/>
        <v>-12064.8</v>
      </c>
      <c r="J33" s="33">
        <f t="shared" si="11"/>
        <v>-10542.4</v>
      </c>
      <c r="K33" s="33">
        <f t="shared" si="11"/>
        <v>-27517.6</v>
      </c>
      <c r="L33" s="33">
        <f t="shared" si="9"/>
        <v>-219546.8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-761518.65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-1178767.7000000002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277257.25999999995</v>
      </c>
      <c r="C55" s="41">
        <f t="shared" si="16"/>
        <v>261564.31</v>
      </c>
      <c r="D55" s="41">
        <f t="shared" si="16"/>
        <v>918896.1900000001</v>
      </c>
      <c r="E55" s="41">
        <f t="shared" si="16"/>
        <v>0</v>
      </c>
      <c r="F55" s="41">
        <f t="shared" si="16"/>
        <v>846999.0299999999</v>
      </c>
      <c r="G55" s="41">
        <f t="shared" si="16"/>
        <v>384097.11</v>
      </c>
      <c r="H55" s="41">
        <f t="shared" si="16"/>
        <v>210965.15999999997</v>
      </c>
      <c r="I55" s="41">
        <f t="shared" si="16"/>
        <v>23009.05999999994</v>
      </c>
      <c r="J55" s="41">
        <f t="shared" si="16"/>
        <v>272350.20999999996</v>
      </c>
      <c r="K55" s="41">
        <f t="shared" si="16"/>
        <v>508450.37</v>
      </c>
      <c r="L55" s="42">
        <f t="shared" si="14"/>
        <v>3703588.7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-1040.469999999972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-1040.469999999972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277257.27</v>
      </c>
      <c r="C61" s="41">
        <f aca="true" t="shared" si="18" ref="C61:J61">SUM(C62:C73)</f>
        <v>261564.30000000002</v>
      </c>
      <c r="D61" s="41">
        <f t="shared" si="18"/>
        <v>918896.1913425691</v>
      </c>
      <c r="E61" s="41">
        <f t="shared" si="18"/>
        <v>0</v>
      </c>
      <c r="F61" s="41">
        <f t="shared" si="18"/>
        <v>846999.0270053048</v>
      </c>
      <c r="G61" s="41">
        <f t="shared" si="18"/>
        <v>384097.1249784874</v>
      </c>
      <c r="H61" s="41">
        <f t="shared" si="18"/>
        <v>210965.1576480583</v>
      </c>
      <c r="I61" s="41">
        <f>SUM(I62:I78)</f>
        <v>23009.060356443515</v>
      </c>
      <c r="J61" s="41">
        <f t="shared" si="18"/>
        <v>272350.2157718535</v>
      </c>
      <c r="K61" s="41">
        <f>SUM(K62:K75)</f>
        <v>508450.37</v>
      </c>
      <c r="L61" s="46">
        <f>SUM(B61:K61)</f>
        <v>3703588.717102716</v>
      </c>
      <c r="M61" s="40"/>
    </row>
    <row r="62" spans="1:13" ht="18.75" customHeight="1">
      <c r="A62" s="47" t="s">
        <v>46</v>
      </c>
      <c r="B62" s="48">
        <v>277257.27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277257.27</v>
      </c>
      <c r="M62"/>
    </row>
    <row r="63" spans="1:13" ht="18.75" customHeight="1">
      <c r="A63" s="47" t="s">
        <v>55</v>
      </c>
      <c r="B63" s="17">
        <v>0</v>
      </c>
      <c r="C63" s="48">
        <v>228607.2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228607.2</v>
      </c>
      <c r="M63"/>
    </row>
    <row r="64" spans="1:13" ht="18.75" customHeight="1">
      <c r="A64" s="47" t="s">
        <v>56</v>
      </c>
      <c r="B64" s="17">
        <v>0</v>
      </c>
      <c r="C64" s="48">
        <v>32957.1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32957.1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918896.1913425691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918896.1913425691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0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846999.0270053048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846999.0270053048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384097.1249784874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384097.1249784874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210965.1576480583</v>
      </c>
      <c r="I69" s="17">
        <v>0</v>
      </c>
      <c r="J69" s="17">
        <v>0</v>
      </c>
      <c r="K69" s="17">
        <v>0</v>
      </c>
      <c r="L69" s="46">
        <f t="shared" si="19"/>
        <v>210965.1576480583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23009.060356443515</v>
      </c>
      <c r="J70" s="17">
        <v>0</v>
      </c>
      <c r="K70" s="17">
        <v>0</v>
      </c>
      <c r="L70" s="46">
        <f t="shared" si="19"/>
        <v>23009.060356443515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272350.2157718535</v>
      </c>
      <c r="K71" s="17">
        <v>0</v>
      </c>
      <c r="L71" s="46">
        <f t="shared" si="19"/>
        <v>272350.2157718535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276800.38</v>
      </c>
      <c r="L72" s="46">
        <f t="shared" si="19"/>
        <v>276800.38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231649.99</v>
      </c>
      <c r="L73" s="46">
        <f t="shared" si="19"/>
        <v>231649.99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2023-08-31T20:53:05Z</dcterms:modified>
  <cp:category/>
  <cp:version/>
  <cp:contentType/>
  <cp:contentStatus/>
</cp:coreProperties>
</file>