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<sst xmlns="http://schemas.openxmlformats.org/spreadsheetml/2006/main" count="87" uniqueCount="86">
  <si>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</si>
  <si>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</si>
  <si>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</si>
  <si>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</si>
  <si>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</si>
  <si>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</si>
  <si>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</si>
  <si>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</si>
  <si>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</si>
  <si>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</si>
  <si>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</si>
  <si>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</si>
  <si>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</si>
  <si>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</si>
  <si>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</si>
  <si>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</si>
  <si>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</si>
  <si>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</si>
  <si>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</si>
  <si>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</si>
  <si>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</si>
  <si>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</si>
  <si>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</si>
  <si>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</si>
  <si>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</si>
  <si>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</si>
  <si>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</si>
  <si>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</si>
  <si>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</si>
  <si>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</si>
  <si>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</si>
  <si>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</si>
  <si>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</si>
  <si>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</si>
  <si>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</si>
  <si>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</si>
  <si>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</si>
  <si>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</si>
  <si>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</si>
  <si>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</si>
  <si>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</si>
  <si>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</si>
  <si>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</si>
  <si>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</si>
  <si>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</si>
  <si>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</si>
  <si>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</si>
  <si>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</si>
  <si>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</si>
  <si>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</si>
  <si>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</si>
  <si>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</si>
  <si>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</si>
  <si>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</si>
  <si>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</si>
  <si>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</si>
  <si>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</si>
  <si>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</si>
  <si>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</si>
  <si>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</si>
  <si>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</si>
  <si>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</si>
  <si>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</si>
  <si>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</si>
  <si>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</si>
  <si>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</si>
  <si>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</si>
  <si>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</si>
  <si>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</si>
  <si>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</si>
  <si>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</si>
  <si>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</si>
  <si>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</si>
  <si>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</si>
  <si>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</si>
  <si>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</si>
  <si>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</si>
  <si>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</si>
  <si>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</si>
  <si>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</si>
  <si>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</si>
  <si>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</si>
  <si>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</si>
  <si>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23/08/23 - VENCIMENTO 30/08/23</t>
  </si>
  <si>
    <t>5.3. Revisão de Remuneração pelo Transporte Coletivo ¹</t>
  </si>
  <si>
    <t xml:space="preserve">  ¹ Equipamentos embarcados de jun/22 a jun/23.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</si>
</sst>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89729</v>
      </c>
      <c r="C7" s="10">
        <f aca="true" t="shared" si="0" ref="C7:K7">C8+C11</f>
        <v>113335</v>
      </c>
      <c r="D7" s="10">
        <f t="shared" si="0"/>
        <v>331297</v>
      </c>
      <c r="E7" s="10">
        <f t="shared" si="0"/>
        <v>266410</v>
      </c>
      <c r="F7" s="10">
        <f t="shared" si="0"/>
        <v>274884</v>
      </c>
      <c r="G7" s="10">
        <f t="shared" si="0"/>
        <v>159765</v>
      </c>
      <c r="H7" s="10">
        <f t="shared" si="0"/>
        <v>91412</v>
      </c>
      <c r="I7" s="10">
        <f t="shared" si="0"/>
        <v>121665</v>
      </c>
      <c r="J7" s="10">
        <f t="shared" si="0"/>
        <v>130323</v>
      </c>
      <c r="K7" s="10">
        <f t="shared" si="0"/>
        <v>231392</v>
      </c>
      <c r="L7" s="10">
        <f aca="true" t="shared" si="1" ref="L7:L13">SUM(B7:K7)</f>
        <v>1810212</v>
      </c>
      <c r="M7" s="11"/>
    </row>
    <row r="8" spans="1:13" ht="17.25" customHeight="1">
      <c r="A8" s="12" t="s">
        <v>81</v>
      </c>
      <c r="B8" s="13">
        <f>B9+B10</f>
        <v>4655</v>
      </c>
      <c r="C8" s="13">
        <f aca="true" t="shared" si="2" ref="C8:K8">C9+C10</f>
        <v>5072</v>
      </c>
      <c r="D8" s="13">
        <f t="shared" si="2"/>
        <v>15321</v>
      </c>
      <c r="E8" s="13">
        <f t="shared" si="2"/>
        <v>10530</v>
      </c>
      <c r="F8" s="13">
        <f t="shared" si="2"/>
        <v>10013</v>
      </c>
      <c r="G8" s="13">
        <f t="shared" si="2"/>
        <v>7959</v>
      </c>
      <c r="H8" s="13">
        <f t="shared" si="2"/>
        <v>4153</v>
      </c>
      <c r="I8" s="13">
        <f t="shared" si="2"/>
        <v>4254</v>
      </c>
      <c r="J8" s="13">
        <f t="shared" si="2"/>
        <v>6587</v>
      </c>
      <c r="K8" s="13">
        <f t="shared" si="2"/>
        <v>9980</v>
      </c>
      <c r="L8" s="13">
        <f t="shared" si="1"/>
        <v>78524</v>
      </c>
      <c r="M8"/>
    </row>
    <row r="9" spans="1:13" ht="17.25" customHeight="1">
      <c r="A9" s="14" t="s">
        <v>18</v>
      </c>
      <c r="B9" s="15">
        <v>4653</v>
      </c>
      <c r="C9" s="15">
        <v>5072</v>
      </c>
      <c r="D9" s="15">
        <v>15321</v>
      </c>
      <c r="E9" s="15">
        <v>10530</v>
      </c>
      <c r="F9" s="15">
        <v>10013</v>
      </c>
      <c r="G9" s="15">
        <v>7959</v>
      </c>
      <c r="H9" s="15">
        <v>4046</v>
      </c>
      <c r="I9" s="15">
        <v>4254</v>
      </c>
      <c r="J9" s="15">
        <v>6587</v>
      </c>
      <c r="K9" s="15">
        <v>9980</v>
      </c>
      <c r="L9" s="13">
        <f t="shared" si="1"/>
        <v>78415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107</v>
      </c>
      <c r="I10" s="15">
        <v>0</v>
      </c>
      <c r="J10" s="15">
        <v>0</v>
      </c>
      <c r="K10" s="15">
        <v>0</v>
      </c>
      <c r="L10" s="13">
        <f t="shared" si="1"/>
        <v>109</v>
      </c>
      <c r="M10"/>
    </row>
    <row r="11" spans="1:13" ht="17.25" customHeight="1">
      <c r="A11" s="12" t="s">
        <v>70</v>
      </c>
      <c r="B11" s="15">
        <v>85074</v>
      </c>
      <c r="C11" s="15">
        <v>108263</v>
      </c>
      <c r="D11" s="15">
        <v>315976</v>
      </c>
      <c r="E11" s="15">
        <v>255880</v>
      </c>
      <c r="F11" s="15">
        <v>264871</v>
      </c>
      <c r="G11" s="15">
        <v>151806</v>
      </c>
      <c r="H11" s="15">
        <v>87259</v>
      </c>
      <c r="I11" s="15">
        <v>117411</v>
      </c>
      <c r="J11" s="15">
        <v>123736</v>
      </c>
      <c r="K11" s="15">
        <v>221412</v>
      </c>
      <c r="L11" s="13">
        <f t="shared" si="1"/>
        <v>1731688</v>
      </c>
      <c r="M11" s="60"/>
    </row>
    <row r="12" spans="1:13" ht="17.25" customHeight="1">
      <c r="A12" s="14" t="s">
        <v>82</v>
      </c>
      <c r="B12" s="15">
        <v>8842</v>
      </c>
      <c r="C12" s="15">
        <v>7269</v>
      </c>
      <c r="D12" s="15">
        <v>26097</v>
      </c>
      <c r="E12" s="15">
        <v>23007</v>
      </c>
      <c r="F12" s="15">
        <v>20855</v>
      </c>
      <c r="G12" s="15">
        <v>12944</v>
      </c>
      <c r="H12" s="15">
        <v>7236</v>
      </c>
      <c r="I12" s="15">
        <v>6589</v>
      </c>
      <c r="J12" s="15">
        <v>8205</v>
      </c>
      <c r="K12" s="15">
        <v>13291</v>
      </c>
      <c r="L12" s="13">
        <f t="shared" si="1"/>
        <v>134335</v>
      </c>
      <c r="M12" s="60"/>
    </row>
    <row r="13" spans="1:13" ht="17.25" customHeight="1">
      <c r="A13" s="14" t="s">
        <v>71</v>
      </c>
      <c r="B13" s="15">
        <f>+B11-B12</f>
        <v>76232</v>
      </c>
      <c r="C13" s="15">
        <f aca="true" t="shared" si="3" ref="C13:K13">+C11-C12</f>
        <v>100994</v>
      </c>
      <c r="D13" s="15">
        <f t="shared" si="3"/>
        <v>289879</v>
      </c>
      <c r="E13" s="15">
        <f t="shared" si="3"/>
        <v>232873</v>
      </c>
      <c r="F13" s="15">
        <f t="shared" si="3"/>
        <v>244016</v>
      </c>
      <c r="G13" s="15">
        <f t="shared" si="3"/>
        <v>138862</v>
      </c>
      <c r="H13" s="15">
        <f t="shared" si="3"/>
        <v>80023</v>
      </c>
      <c r="I13" s="15">
        <f t="shared" si="3"/>
        <v>110822</v>
      </c>
      <c r="J13" s="15">
        <f t="shared" si="3"/>
        <v>115531</v>
      </c>
      <c r="K13" s="15">
        <f t="shared" si="3"/>
        <v>208121</v>
      </c>
      <c r="L13" s="13">
        <f t="shared" si="1"/>
        <v>1597353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1.254879796144094</v>
      </c>
      <c r="C18" s="22">
        <v>1.162846235447033</v>
      </c>
      <c r="D18" s="22">
        <v>1.073794239755441</v>
      </c>
      <c r="E18" s="22">
        <v>1.087224529686286</v>
      </c>
      <c r="F18" s="22">
        <v>1.203463596801523</v>
      </c>
      <c r="G18" s="22">
        <v>1.136049424130499</v>
      </c>
      <c r="H18" s="22">
        <v>1.031987216832304</v>
      </c>
      <c r="I18" s="22">
        <v>1.164559177837855</v>
      </c>
      <c r="J18" s="22">
        <v>1.229309826658983</v>
      </c>
      <c r="K18" s="22">
        <v>1.077488050652386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815263.29</v>
      </c>
      <c r="C20" s="25">
        <f aca="true" t="shared" si="4" ref="C20:K20">SUM(C21:C28)</f>
        <v>551984.1100000001</v>
      </c>
      <c r="D20" s="25">
        <f t="shared" si="4"/>
        <v>1791609.7700000003</v>
      </c>
      <c r="E20" s="25">
        <f t="shared" si="4"/>
        <v>1458677.7700000003</v>
      </c>
      <c r="F20" s="25">
        <f t="shared" si="4"/>
        <v>1491647.82</v>
      </c>
      <c r="G20" s="25">
        <f t="shared" si="4"/>
        <v>896284.03</v>
      </c>
      <c r="H20" s="25">
        <f t="shared" si="4"/>
        <v>515326.83</v>
      </c>
      <c r="I20" s="25">
        <f t="shared" si="4"/>
        <v>631695.1600000001</v>
      </c>
      <c r="J20" s="25">
        <f t="shared" si="4"/>
        <v>774981.16</v>
      </c>
      <c r="K20" s="25">
        <f t="shared" si="4"/>
        <v>982937.9899999998</v>
      </c>
      <c r="L20" s="25">
        <f>SUM(B20:K20)</f>
        <v>9910407.930000002</v>
      </c>
      <c r="M20"/>
    </row>
    <row r="21" spans="1:13" ht="17.25" customHeight="1">
      <c r="A21" s="26" t="s">
        <v>22</v>
      </c>
      <c r="B21" s="56">
        <f>ROUND((B15+B16)*B7,2)</f>
        <v>644729.78</v>
      </c>
      <c r="C21" s="56">
        <f aca="true" t="shared" si="5" ref="C21:K21">ROUND((C15+C16)*C7,2)</f>
        <v>458848.08</v>
      </c>
      <c r="D21" s="56">
        <f t="shared" si="5"/>
        <v>1596354.59</v>
      </c>
      <c r="E21" s="56">
        <f t="shared" si="5"/>
        <v>1300320.57</v>
      </c>
      <c r="F21" s="56">
        <f t="shared" si="5"/>
        <v>1185464.74</v>
      </c>
      <c r="G21" s="56">
        <f t="shared" si="5"/>
        <v>757605.63</v>
      </c>
      <c r="H21" s="56">
        <f t="shared" si="5"/>
        <v>477481.44</v>
      </c>
      <c r="I21" s="56">
        <f t="shared" si="5"/>
        <v>526894.62</v>
      </c>
      <c r="J21" s="56">
        <f t="shared" si="5"/>
        <v>607839.5</v>
      </c>
      <c r="K21" s="56">
        <f t="shared" si="5"/>
        <v>881302.71</v>
      </c>
      <c r="L21" s="33">
        <f aca="true" t="shared" si="6" ref="L21:L28">SUM(B21:K21)</f>
        <v>8436841.66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164328.59</v>
      </c>
      <c r="C22" s="33">
        <f t="shared" si="7"/>
        <v>74721.68</v>
      </c>
      <c r="D22" s="33">
        <f t="shared" si="7"/>
        <v>117801.77</v>
      </c>
      <c r="E22" s="33">
        <f t="shared" si="7"/>
        <v>113419.85</v>
      </c>
      <c r="F22" s="33">
        <f t="shared" si="7"/>
        <v>241198.92</v>
      </c>
      <c r="G22" s="33">
        <f t="shared" si="7"/>
        <v>103071.81</v>
      </c>
      <c r="H22" s="33">
        <f t="shared" si="7"/>
        <v>15273.3</v>
      </c>
      <c r="I22" s="33">
        <f t="shared" si="7"/>
        <v>86705.35</v>
      </c>
      <c r="J22" s="33">
        <f t="shared" si="7"/>
        <v>139383.57</v>
      </c>
      <c r="K22" s="33">
        <f t="shared" si="7"/>
        <v>68290.43</v>
      </c>
      <c r="L22" s="33">
        <f t="shared" si="6"/>
        <v>1124195.27</v>
      </c>
      <c r="M22"/>
    </row>
    <row r="23" spans="1:13" ht="17.25" customHeight="1">
      <c r="A23" s="27" t="s">
        <v>24</v>
      </c>
      <c r="B23" s="33">
        <v>3408.58</v>
      </c>
      <c r="C23" s="33">
        <v>15929.03</v>
      </c>
      <c r="D23" s="33">
        <v>71519.89</v>
      </c>
      <c r="E23" s="33">
        <v>39519.84</v>
      </c>
      <c r="F23" s="33">
        <v>59464.58</v>
      </c>
      <c r="G23" s="33">
        <v>34419.3</v>
      </c>
      <c r="H23" s="33">
        <v>20141.53</v>
      </c>
      <c r="I23" s="33">
        <v>15493.81</v>
      </c>
      <c r="J23" s="33">
        <v>23241.75</v>
      </c>
      <c r="K23" s="33">
        <v>28504.69</v>
      </c>
      <c r="L23" s="33">
        <f t="shared" si="6"/>
        <v>311642.99999999994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612.22</v>
      </c>
      <c r="C26" s="33">
        <v>414.23</v>
      </c>
      <c r="D26" s="33">
        <v>1344.29</v>
      </c>
      <c r="E26" s="33">
        <v>1094.19</v>
      </c>
      <c r="F26" s="33">
        <v>1120.24</v>
      </c>
      <c r="G26" s="33">
        <v>672.14</v>
      </c>
      <c r="H26" s="33">
        <v>385.57</v>
      </c>
      <c r="I26" s="33">
        <v>474.15</v>
      </c>
      <c r="J26" s="33">
        <v>580.96</v>
      </c>
      <c r="K26" s="33">
        <v>737.27</v>
      </c>
      <c r="L26" s="33">
        <f t="shared" si="6"/>
        <v>7435.26</v>
      </c>
      <c r="M26" s="60"/>
    </row>
    <row r="27" spans="1:13" ht="17.25" customHeight="1">
      <c r="A27" s="27" t="s">
        <v>74</v>
      </c>
      <c r="B27" s="33">
        <v>314.15</v>
      </c>
      <c r="C27" s="33">
        <v>237.63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326.86</v>
      </c>
      <c r="K27" s="33">
        <v>440.83</v>
      </c>
      <c r="L27" s="33">
        <f t="shared" si="6"/>
        <v>4167.96</v>
      </c>
      <c r="M27" s="60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-122722.25</v>
      </c>
      <c r="C31" s="33">
        <f t="shared" si="8"/>
        <v>1041.2999999999993</v>
      </c>
      <c r="D31" s="33">
        <f t="shared" si="8"/>
        <v>-67412.4</v>
      </c>
      <c r="E31" s="33">
        <f t="shared" si="8"/>
        <v>-51850.64999999991</v>
      </c>
      <c r="F31" s="33">
        <f t="shared" si="8"/>
        <v>-27713.059999999998</v>
      </c>
      <c r="G31" s="33">
        <f t="shared" si="8"/>
        <v>-35019.6</v>
      </c>
      <c r="H31" s="33">
        <f t="shared" si="8"/>
        <v>-17802.4</v>
      </c>
      <c r="I31" s="33">
        <f t="shared" si="8"/>
        <v>-26683.949999999997</v>
      </c>
      <c r="J31" s="33">
        <f t="shared" si="8"/>
        <v>43422.3</v>
      </c>
      <c r="K31" s="33">
        <f t="shared" si="8"/>
        <v>-43912</v>
      </c>
      <c r="L31" s="33">
        <f aca="true" t="shared" si="9" ref="L31:L38">SUM(B31:K31)</f>
        <v>-348652.7099999999</v>
      </c>
      <c r="M31"/>
    </row>
    <row r="32" spans="1:13" ht="18.75" customHeight="1">
      <c r="A32" s="27" t="s">
        <v>28</v>
      </c>
      <c r="B32" s="33">
        <f>B33+B34+B35+B36</f>
        <v>-20473.2</v>
      </c>
      <c r="C32" s="33">
        <f aca="true" t="shared" si="10" ref="C32:K32">C33+C34+C35+C36</f>
        <v>-22316.8</v>
      </c>
      <c r="D32" s="33">
        <f t="shared" si="10"/>
        <v>-67412.4</v>
      </c>
      <c r="E32" s="33">
        <f t="shared" si="10"/>
        <v>-46332</v>
      </c>
      <c r="F32" s="33">
        <f t="shared" si="10"/>
        <v>-44057.2</v>
      </c>
      <c r="G32" s="33">
        <f t="shared" si="10"/>
        <v>-35019.6</v>
      </c>
      <c r="H32" s="33">
        <f t="shared" si="10"/>
        <v>-17802.4</v>
      </c>
      <c r="I32" s="33">
        <f t="shared" si="10"/>
        <v>-26683.949999999997</v>
      </c>
      <c r="J32" s="33">
        <f t="shared" si="10"/>
        <v>-28982.8</v>
      </c>
      <c r="K32" s="33">
        <f t="shared" si="10"/>
        <v>-43912</v>
      </c>
      <c r="L32" s="33">
        <f t="shared" si="9"/>
        <v>-352992.35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-20473.2</v>
      </c>
      <c r="C33" s="33">
        <f t="shared" si="11"/>
        <v>-22316.8</v>
      </c>
      <c r="D33" s="33">
        <f t="shared" si="11"/>
        <v>-67412.4</v>
      </c>
      <c r="E33" s="33">
        <f t="shared" si="11"/>
        <v>-46332</v>
      </c>
      <c r="F33" s="33">
        <f t="shared" si="11"/>
        <v>-44057.2</v>
      </c>
      <c r="G33" s="33">
        <f t="shared" si="11"/>
        <v>-35019.6</v>
      </c>
      <c r="H33" s="33">
        <f t="shared" si="11"/>
        <v>-17802.4</v>
      </c>
      <c r="I33" s="33">
        <f t="shared" si="11"/>
        <v>-18717.6</v>
      </c>
      <c r="J33" s="33">
        <f t="shared" si="11"/>
        <v>-28982.8</v>
      </c>
      <c r="K33" s="33">
        <f t="shared" si="11"/>
        <v>-43912</v>
      </c>
      <c r="L33" s="33">
        <f t="shared" si="9"/>
        <v>-345025.99999999994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-7966.35</v>
      </c>
      <c r="J36" s="17">
        <v>0</v>
      </c>
      <c r="K36" s="17">
        <v>0</v>
      </c>
      <c r="L36" s="33">
        <f t="shared" si="9"/>
        <v>-7966.35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-107767.69999999991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0</v>
      </c>
      <c r="C50" s="17">
        <v>23358.1</v>
      </c>
      <c r="D50" s="17">
        <v>0</v>
      </c>
      <c r="E50" s="17">
        <v>0</v>
      </c>
      <c r="F50" s="17">
        <v>16344.14</v>
      </c>
      <c r="G50" s="17">
        <v>0</v>
      </c>
      <c r="H50" s="17">
        <v>0</v>
      </c>
      <c r="I50" s="17">
        <v>0</v>
      </c>
      <c r="J50" s="17">
        <v>72405.1</v>
      </c>
      <c r="K50" s="17">
        <v>0</v>
      </c>
      <c r="L50" s="33">
        <f aca="true" t="shared" si="14" ref="L50:L55">SUM(B50:K50)</f>
        <v>112107.34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692541.04</v>
      </c>
      <c r="C55" s="41">
        <f t="shared" si="16"/>
        <v>553025.4100000001</v>
      </c>
      <c r="D55" s="41">
        <f t="shared" si="16"/>
        <v>1724197.3700000003</v>
      </c>
      <c r="E55" s="41">
        <f t="shared" si="16"/>
        <v>1406827.1200000003</v>
      </c>
      <c r="F55" s="41">
        <f t="shared" si="16"/>
        <v>1463934.76</v>
      </c>
      <c r="G55" s="41">
        <f t="shared" si="16"/>
        <v>861264.43</v>
      </c>
      <c r="H55" s="41">
        <f t="shared" si="16"/>
        <v>497524.43</v>
      </c>
      <c r="I55" s="41">
        <f t="shared" si="16"/>
        <v>605011.2100000002</v>
      </c>
      <c r="J55" s="41">
        <f t="shared" si="16"/>
        <v>818403.4600000001</v>
      </c>
      <c r="K55" s="41">
        <f t="shared" si="16"/>
        <v>939025.9899999998</v>
      </c>
      <c r="L55" s="42">
        <f t="shared" si="14"/>
        <v>9561755.22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692541.04</v>
      </c>
      <c r="C61" s="41">
        <f aca="true" t="shared" si="18" ref="C61:J61">SUM(C62:C73)</f>
        <v>553025.41</v>
      </c>
      <c r="D61" s="41">
        <f t="shared" si="18"/>
        <v>1724197.3853103763</v>
      </c>
      <c r="E61" s="41">
        <f t="shared" si="18"/>
        <v>1406827.1151692886</v>
      </c>
      <c r="F61" s="41">
        <f t="shared" si="18"/>
        <v>1463934.7621899513</v>
      </c>
      <c r="G61" s="41">
        <f t="shared" si="18"/>
        <v>861264.434494558</v>
      </c>
      <c r="H61" s="41">
        <f t="shared" si="18"/>
        <v>497524.4273730924</v>
      </c>
      <c r="I61" s="41">
        <f>SUM(I62:I78)</f>
        <v>605011.1963961092</v>
      </c>
      <c r="J61" s="41">
        <f t="shared" si="18"/>
        <v>818403.4582017169</v>
      </c>
      <c r="K61" s="41">
        <f>SUM(K62:K75)</f>
        <v>939025.99</v>
      </c>
      <c r="L61" s="46">
        <f>SUM(B61:K61)</f>
        <v>9561755.219135094</v>
      </c>
      <c r="M61" s="40"/>
    </row>
    <row r="62" spans="1:13" ht="18.75" customHeight="1">
      <c r="A62" s="47" t="s">
        <v>45</v>
      </c>
      <c r="B62" s="48">
        <v>692541.04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692541.04</v>
      </c>
      <c r="M62"/>
    </row>
    <row r="63" spans="1:13" ht="18.75" customHeight="1">
      <c r="A63" s="47" t="s">
        <v>54</v>
      </c>
      <c r="B63" s="17">
        <v>0</v>
      </c>
      <c r="C63" s="48">
        <v>483775.71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483775.71</v>
      </c>
      <c r="M63"/>
    </row>
    <row r="64" spans="1:13" ht="18.75" customHeight="1">
      <c r="A64" s="47" t="s">
        <v>55</v>
      </c>
      <c r="B64" s="17">
        <v>0</v>
      </c>
      <c r="C64" s="48">
        <v>69249.7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69249.7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1724197.3853103763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1724197.3853103763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1406827.1151692886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1406827.1151692886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1463934.7621899513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1463934.7621899513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861264.434494558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861264.434494558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497524.4273730924</v>
      </c>
      <c r="I69" s="17">
        <v>0</v>
      </c>
      <c r="J69" s="17">
        <v>0</v>
      </c>
      <c r="K69" s="17">
        <v>0</v>
      </c>
      <c r="L69" s="46">
        <f t="shared" si="19"/>
        <v>497524.4273730924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605011.1963961092</v>
      </c>
      <c r="J70" s="17">
        <v>0</v>
      </c>
      <c r="K70" s="17">
        <v>0</v>
      </c>
      <c r="L70" s="46">
        <f t="shared" si="19"/>
        <v>605011.1963961092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818403.4582017169</v>
      </c>
      <c r="K71" s="17">
        <v>0</v>
      </c>
      <c r="L71" s="46">
        <f t="shared" si="19"/>
        <v>818403.4582017169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549518.01</v>
      </c>
      <c r="L72" s="46">
        <f t="shared" si="19"/>
        <v>549518.01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389507.98</v>
      </c>
      <c r="L73" s="46">
        <f t="shared" si="19"/>
        <v>389507.98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2023-08-29T18:22:34Z</dcterms:modified>
  <cp:category/>
  <cp:version/>
  <cp:contentType/>
  <cp:contentStatus/>
</cp:coreProperties>
</file>