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<sst xmlns="http://schemas.openxmlformats.org/spreadsheetml/2006/main" count="86" uniqueCount="85">
  <si>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</si>
  <si>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</si>
  <si>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</si>
  <si>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</si>
  <si>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</si>
  <si>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</si>
  <si>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</si>
  <si>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</si>
  <si>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</si>
  <si>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</si>
  <si>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</si>
  <si>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</si>
  <si>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</si>
  <si>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</si>
  <si>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</si>
  <si>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</si>
  <si>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</si>
  <si>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</si>
  <si>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</si>
  <si>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</si>
  <si>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</si>
  <si>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</si>
  <si>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</si>
  <si>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</si>
  <si>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</si>
  <si>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</si>
  <si>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</si>
  <si>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</si>
  <si>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</si>
  <si>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</si>
  <si>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</si>
  <si>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</si>
  <si>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</si>
  <si>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</si>
  <si>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</si>
  <si>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</si>
  <si>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</si>
  <si>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</si>
  <si>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</si>
  <si>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</si>
  <si>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</si>
  <si>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</si>
  <si>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</si>
  <si>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</si>
  <si>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</si>
  <si>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</si>
  <si>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</si>
  <si>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</si>
  <si>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</si>
  <si>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</si>
  <si>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</si>
  <si>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</si>
  <si>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</si>
  <si>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</si>
  <si>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</si>
  <si>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</si>
  <si>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</si>
  <si>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</si>
  <si>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</si>
  <si>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</si>
  <si>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</si>
  <si>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</si>
  <si>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</si>
  <si>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</si>
  <si>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</si>
  <si>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</si>
  <si>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</si>
  <si>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</si>
  <si>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</si>
  <si>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</si>
  <si>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</si>
  <si>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</si>
  <si>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</si>
  <si>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</si>
  <si>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</si>
  <si>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</si>
  <si>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</si>
  <si>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</si>
  <si>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</si>
  <si>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</si>
  <si>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</si>
  <si>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</si>
  <si>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</si>
  <si>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</si>
  <si>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20/08/23 - VENCIMENTO 25/08/23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</si>
</sst>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21328</v>
      </c>
      <c r="C7" s="10">
        <f aca="true" t="shared" si="0" ref="C7:K7">C8+C11</f>
        <v>29753</v>
      </c>
      <c r="D7" s="10">
        <f t="shared" si="0"/>
        <v>92105</v>
      </c>
      <c r="E7" s="10">
        <f t="shared" si="0"/>
        <v>75090</v>
      </c>
      <c r="F7" s="10">
        <f t="shared" si="0"/>
        <v>91183</v>
      </c>
      <c r="G7" s="10">
        <f t="shared" si="0"/>
        <v>38052</v>
      </c>
      <c r="H7" s="10">
        <f t="shared" si="0"/>
        <v>23680</v>
      </c>
      <c r="I7" s="10">
        <f t="shared" si="0"/>
        <v>37292</v>
      </c>
      <c r="J7" s="10">
        <f t="shared" si="0"/>
        <v>23676</v>
      </c>
      <c r="K7" s="10">
        <f t="shared" si="0"/>
        <v>70289</v>
      </c>
      <c r="L7" s="10">
        <f aca="true" t="shared" si="1" ref="L7:L13">SUM(B7:K7)</f>
        <v>502448</v>
      </c>
      <c r="M7" s="11"/>
    </row>
    <row r="8" spans="1:13" ht="17.25" customHeight="1">
      <c r="A8" s="12" t="s">
        <v>82</v>
      </c>
      <c r="B8" s="13">
        <f>B9+B10</f>
        <v>1776</v>
      </c>
      <c r="C8" s="13">
        <f aca="true" t="shared" si="2" ref="C8:K8">C9+C10</f>
        <v>1905</v>
      </c>
      <c r="D8" s="13">
        <f t="shared" si="2"/>
        <v>6707</v>
      </c>
      <c r="E8" s="13">
        <f t="shared" si="2"/>
        <v>4787</v>
      </c>
      <c r="F8" s="13">
        <f t="shared" si="2"/>
        <v>5567</v>
      </c>
      <c r="G8" s="13">
        <f t="shared" si="2"/>
        <v>2724</v>
      </c>
      <c r="H8" s="13">
        <f t="shared" si="2"/>
        <v>1523</v>
      </c>
      <c r="I8" s="13">
        <f t="shared" si="2"/>
        <v>1923</v>
      </c>
      <c r="J8" s="13">
        <f t="shared" si="2"/>
        <v>1408</v>
      </c>
      <c r="K8" s="13">
        <f t="shared" si="2"/>
        <v>3922</v>
      </c>
      <c r="L8" s="13">
        <f t="shared" si="1"/>
        <v>32242</v>
      </c>
      <c r="M8"/>
    </row>
    <row r="9" spans="1:13" ht="17.25" customHeight="1">
      <c r="A9" s="14" t="s">
        <v>18</v>
      </c>
      <c r="B9" s="15">
        <v>1776</v>
      </c>
      <c r="C9" s="15">
        <v>1905</v>
      </c>
      <c r="D9" s="15">
        <v>6707</v>
      </c>
      <c r="E9" s="15">
        <v>4787</v>
      </c>
      <c r="F9" s="15">
        <v>5567</v>
      </c>
      <c r="G9" s="15">
        <v>2724</v>
      </c>
      <c r="H9" s="15">
        <v>1449</v>
      </c>
      <c r="I9" s="15">
        <v>1923</v>
      </c>
      <c r="J9" s="15">
        <v>1408</v>
      </c>
      <c r="K9" s="15">
        <v>3922</v>
      </c>
      <c r="L9" s="13">
        <f t="shared" si="1"/>
        <v>32168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74</v>
      </c>
      <c r="M10"/>
    </row>
    <row r="11" spans="1:13" ht="17.25" customHeight="1">
      <c r="A11" s="12" t="s">
        <v>71</v>
      </c>
      <c r="B11" s="15">
        <v>19552</v>
      </c>
      <c r="C11" s="15">
        <v>27848</v>
      </c>
      <c r="D11" s="15">
        <v>85398</v>
      </c>
      <c r="E11" s="15">
        <v>70303</v>
      </c>
      <c r="F11" s="15">
        <v>85616</v>
      </c>
      <c r="G11" s="15">
        <v>35328</v>
      </c>
      <c r="H11" s="15">
        <v>22157</v>
      </c>
      <c r="I11" s="15">
        <v>35369</v>
      </c>
      <c r="J11" s="15">
        <v>22268</v>
      </c>
      <c r="K11" s="15">
        <v>66367</v>
      </c>
      <c r="L11" s="13">
        <f t="shared" si="1"/>
        <v>470206</v>
      </c>
      <c r="M11" s="60"/>
    </row>
    <row r="12" spans="1:13" ht="17.25" customHeight="1">
      <c r="A12" s="14" t="s">
        <v>83</v>
      </c>
      <c r="B12" s="15">
        <v>2869</v>
      </c>
      <c r="C12" s="15">
        <v>2688</v>
      </c>
      <c r="D12" s="15">
        <v>8841</v>
      </c>
      <c r="E12" s="15">
        <v>8571</v>
      </c>
      <c r="F12" s="15">
        <v>8952</v>
      </c>
      <c r="G12" s="15">
        <v>4122</v>
      </c>
      <c r="H12" s="15">
        <v>2649</v>
      </c>
      <c r="I12" s="15">
        <v>2222</v>
      </c>
      <c r="J12" s="15">
        <v>1831</v>
      </c>
      <c r="K12" s="15">
        <v>4938</v>
      </c>
      <c r="L12" s="13">
        <f t="shared" si="1"/>
        <v>47683</v>
      </c>
      <c r="M12" s="60"/>
    </row>
    <row r="13" spans="1:13" ht="17.25" customHeight="1">
      <c r="A13" s="14" t="s">
        <v>72</v>
      </c>
      <c r="B13" s="15">
        <f>+B11-B12</f>
        <v>16683</v>
      </c>
      <c r="C13" s="15">
        <f aca="true" t="shared" si="3" ref="C13:K13">+C11-C12</f>
        <v>25160</v>
      </c>
      <c r="D13" s="15">
        <f t="shared" si="3"/>
        <v>76557</v>
      </c>
      <c r="E13" s="15">
        <f t="shared" si="3"/>
        <v>61732</v>
      </c>
      <c r="F13" s="15">
        <f t="shared" si="3"/>
        <v>76664</v>
      </c>
      <c r="G13" s="15">
        <f t="shared" si="3"/>
        <v>31206</v>
      </c>
      <c r="H13" s="15">
        <f t="shared" si="3"/>
        <v>19508</v>
      </c>
      <c r="I13" s="15">
        <f t="shared" si="3"/>
        <v>33147</v>
      </c>
      <c r="J13" s="15">
        <f t="shared" si="3"/>
        <v>20437</v>
      </c>
      <c r="K13" s="15">
        <f t="shared" si="3"/>
        <v>61429</v>
      </c>
      <c r="L13" s="13">
        <f t="shared" si="1"/>
        <v>422523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1.272751936461648</v>
      </c>
      <c r="C18" s="22">
        <v>1.194374052208148</v>
      </c>
      <c r="D18" s="22">
        <v>1.111671069265362</v>
      </c>
      <c r="E18" s="22">
        <v>1.117470367644744</v>
      </c>
      <c r="F18" s="22">
        <v>1.29971027083497</v>
      </c>
      <c r="G18" s="22">
        <v>1.124793073125008</v>
      </c>
      <c r="H18" s="22">
        <v>1.079872112320755</v>
      </c>
      <c r="I18" s="22">
        <v>1.117785428736587</v>
      </c>
      <c r="J18" s="22">
        <v>1.303444085680055</v>
      </c>
      <c r="K18" s="22">
        <v>1.130314810151688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198963.49999999997</v>
      </c>
      <c r="C20" s="25">
        <f aca="true" t="shared" si="4" ref="C20:K20">SUM(C21:C28)</f>
        <v>154537.65</v>
      </c>
      <c r="D20" s="25">
        <f t="shared" si="4"/>
        <v>530169.68</v>
      </c>
      <c r="E20" s="25">
        <f t="shared" si="4"/>
        <v>439862.86</v>
      </c>
      <c r="F20" s="25">
        <f t="shared" si="4"/>
        <v>543256.0599999999</v>
      </c>
      <c r="G20" s="25">
        <f t="shared" si="4"/>
        <v>220335.43</v>
      </c>
      <c r="H20" s="25">
        <f t="shared" si="4"/>
        <v>144559.69</v>
      </c>
      <c r="I20" s="25">
        <f t="shared" si="4"/>
        <v>189536.17</v>
      </c>
      <c r="J20" s="25">
        <f t="shared" si="4"/>
        <v>156805.47</v>
      </c>
      <c r="K20" s="25">
        <f t="shared" si="4"/>
        <v>323526.85000000003</v>
      </c>
      <c r="L20" s="25">
        <f>SUM(B20:K20)</f>
        <v>2901553.3600000003</v>
      </c>
      <c r="M20"/>
    </row>
    <row r="21" spans="1:13" ht="17.25" customHeight="1">
      <c r="A21" s="26" t="s">
        <v>22</v>
      </c>
      <c r="B21" s="56">
        <f>ROUND((B15+B16)*B7,2)</f>
        <v>153248.08</v>
      </c>
      <c r="C21" s="56">
        <f aca="true" t="shared" si="5" ref="C21:K21">ROUND((C15+C16)*C7,2)</f>
        <v>120458</v>
      </c>
      <c r="D21" s="56">
        <f t="shared" si="5"/>
        <v>443807.94</v>
      </c>
      <c r="E21" s="56">
        <f t="shared" si="5"/>
        <v>366506.78</v>
      </c>
      <c r="F21" s="56">
        <f t="shared" si="5"/>
        <v>393235.81</v>
      </c>
      <c r="G21" s="56">
        <f t="shared" si="5"/>
        <v>180442.58</v>
      </c>
      <c r="H21" s="56">
        <f t="shared" si="5"/>
        <v>123690.11</v>
      </c>
      <c r="I21" s="56">
        <f t="shared" si="5"/>
        <v>161500.46</v>
      </c>
      <c r="J21" s="56">
        <f t="shared" si="5"/>
        <v>110427.23</v>
      </c>
      <c r="K21" s="56">
        <f t="shared" si="5"/>
        <v>267709.71</v>
      </c>
      <c r="L21" s="33">
        <f aca="true" t="shared" si="6" ref="L21:L28">SUM(B21:K21)</f>
        <v>2321026.7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41798.71</v>
      </c>
      <c r="C22" s="33">
        <f t="shared" si="7"/>
        <v>23413.91</v>
      </c>
      <c r="D22" s="33">
        <f t="shared" si="7"/>
        <v>49560.51</v>
      </c>
      <c r="E22" s="33">
        <f t="shared" si="7"/>
        <v>43053.69</v>
      </c>
      <c r="F22" s="33">
        <f t="shared" si="7"/>
        <v>117856.81</v>
      </c>
      <c r="G22" s="33">
        <f t="shared" si="7"/>
        <v>22517.98</v>
      </c>
      <c r="H22" s="33">
        <f t="shared" si="7"/>
        <v>9879.39</v>
      </c>
      <c r="I22" s="33">
        <f t="shared" si="7"/>
        <v>19022.4</v>
      </c>
      <c r="J22" s="33">
        <f t="shared" si="7"/>
        <v>33508.49</v>
      </c>
      <c r="K22" s="33">
        <f t="shared" si="7"/>
        <v>34886.54</v>
      </c>
      <c r="L22" s="33">
        <f t="shared" si="6"/>
        <v>395498.43</v>
      </c>
      <c r="M22"/>
    </row>
    <row r="23" spans="1:13" ht="17.25" customHeight="1">
      <c r="A23" s="27" t="s">
        <v>24</v>
      </c>
      <c r="B23" s="33">
        <v>1261.05</v>
      </c>
      <c r="C23" s="33">
        <v>8230</v>
      </c>
      <c r="D23" s="33">
        <v>30956.29</v>
      </c>
      <c r="E23" s="33">
        <v>24936.99</v>
      </c>
      <c r="F23" s="33">
        <v>26477.13</v>
      </c>
      <c r="G23" s="33">
        <v>16338.68</v>
      </c>
      <c r="H23" s="33">
        <v>8603.92</v>
      </c>
      <c r="I23" s="33">
        <v>6437.98</v>
      </c>
      <c r="J23" s="33">
        <v>8561.86</v>
      </c>
      <c r="K23" s="33">
        <v>16061.78</v>
      </c>
      <c r="L23" s="33">
        <f t="shared" si="6"/>
        <v>147865.68000000002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471.54</v>
      </c>
      <c r="C26" s="33">
        <v>364.73</v>
      </c>
      <c r="D26" s="33">
        <v>1255.71</v>
      </c>
      <c r="E26" s="33">
        <v>1042.08</v>
      </c>
      <c r="F26" s="33">
        <v>1286.97</v>
      </c>
      <c r="G26" s="33">
        <v>521.04</v>
      </c>
      <c r="H26" s="33">
        <v>341.28</v>
      </c>
      <c r="I26" s="33">
        <v>448.1</v>
      </c>
      <c r="J26" s="33">
        <v>372.55</v>
      </c>
      <c r="K26" s="33">
        <v>765.93</v>
      </c>
      <c r="L26" s="33">
        <f t="shared" si="6"/>
        <v>6869.93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-110063.45</v>
      </c>
      <c r="C31" s="33">
        <f t="shared" si="8"/>
        <v>-8382</v>
      </c>
      <c r="D31" s="33">
        <f t="shared" si="8"/>
        <v>-29510.8</v>
      </c>
      <c r="E31" s="33">
        <f t="shared" si="8"/>
        <v>-408181.45</v>
      </c>
      <c r="F31" s="33">
        <f t="shared" si="8"/>
        <v>-24494.8</v>
      </c>
      <c r="G31" s="33">
        <f t="shared" si="8"/>
        <v>-11985.6</v>
      </c>
      <c r="H31" s="33">
        <f t="shared" si="8"/>
        <v>-6375.6</v>
      </c>
      <c r="I31" s="33">
        <f t="shared" si="8"/>
        <v>-179461.2</v>
      </c>
      <c r="J31" s="33">
        <f t="shared" si="8"/>
        <v>-6195.2</v>
      </c>
      <c r="K31" s="33">
        <f t="shared" si="8"/>
        <v>-17256.8</v>
      </c>
      <c r="L31" s="33">
        <f aca="true" t="shared" si="9" ref="L31:L38">SUM(B31:K31)</f>
        <v>-801906.8999999999</v>
      </c>
      <c r="M31"/>
    </row>
    <row r="32" spans="1:13" ht="18.75" customHeight="1">
      <c r="A32" s="27" t="s">
        <v>28</v>
      </c>
      <c r="B32" s="33">
        <f>B33+B34+B35+B36</f>
        <v>-7814.4</v>
      </c>
      <c r="C32" s="33">
        <f aca="true" t="shared" si="10" ref="C32:K32">C33+C34+C35+C36</f>
        <v>-8382</v>
      </c>
      <c r="D32" s="33">
        <f t="shared" si="10"/>
        <v>-29510.8</v>
      </c>
      <c r="E32" s="33">
        <f t="shared" si="10"/>
        <v>-21062.8</v>
      </c>
      <c r="F32" s="33">
        <f t="shared" si="10"/>
        <v>-24494.8</v>
      </c>
      <c r="G32" s="33">
        <f t="shared" si="10"/>
        <v>-11985.6</v>
      </c>
      <c r="H32" s="33">
        <f t="shared" si="10"/>
        <v>-6375.6</v>
      </c>
      <c r="I32" s="33">
        <f t="shared" si="10"/>
        <v>-8461.2</v>
      </c>
      <c r="J32" s="33">
        <f t="shared" si="10"/>
        <v>-6195.2</v>
      </c>
      <c r="K32" s="33">
        <f t="shared" si="10"/>
        <v>-17256.8</v>
      </c>
      <c r="L32" s="33">
        <f t="shared" si="9"/>
        <v>-141539.2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-7814.4</v>
      </c>
      <c r="C33" s="33">
        <f t="shared" si="11"/>
        <v>-8382</v>
      </c>
      <c r="D33" s="33">
        <f t="shared" si="11"/>
        <v>-29510.8</v>
      </c>
      <c r="E33" s="33">
        <f t="shared" si="11"/>
        <v>-21062.8</v>
      </c>
      <c r="F33" s="33">
        <f t="shared" si="11"/>
        <v>-24494.8</v>
      </c>
      <c r="G33" s="33">
        <f t="shared" si="11"/>
        <v>-11985.6</v>
      </c>
      <c r="H33" s="33">
        <f t="shared" si="11"/>
        <v>-6375.6</v>
      </c>
      <c r="I33" s="33">
        <f t="shared" si="11"/>
        <v>-8461.2</v>
      </c>
      <c r="J33" s="33">
        <f t="shared" si="11"/>
        <v>-6195.2</v>
      </c>
      <c r="K33" s="33">
        <f t="shared" si="11"/>
        <v>-17256.8</v>
      </c>
      <c r="L33" s="33">
        <f t="shared" si="9"/>
        <v>-141539.2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-660367.7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88900.04999999997</v>
      </c>
      <c r="C55" s="41">
        <f t="shared" si="16"/>
        <v>146155.65</v>
      </c>
      <c r="D55" s="41">
        <f t="shared" si="16"/>
        <v>500658.88000000006</v>
      </c>
      <c r="E55" s="41">
        <f t="shared" si="16"/>
        <v>31681.409999999974</v>
      </c>
      <c r="F55" s="41">
        <f t="shared" si="16"/>
        <v>518761.25999999995</v>
      </c>
      <c r="G55" s="41">
        <f t="shared" si="16"/>
        <v>208349.83</v>
      </c>
      <c r="H55" s="41">
        <f t="shared" si="16"/>
        <v>138184.09</v>
      </c>
      <c r="I55" s="41">
        <f t="shared" si="16"/>
        <v>10074.970000000001</v>
      </c>
      <c r="J55" s="41">
        <f t="shared" si="16"/>
        <v>150610.27</v>
      </c>
      <c r="K55" s="41">
        <f t="shared" si="16"/>
        <v>306270.05000000005</v>
      </c>
      <c r="L55" s="42">
        <f t="shared" si="14"/>
        <v>2099646.46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88900.05</v>
      </c>
      <c r="C61" s="41">
        <f aca="true" t="shared" si="18" ref="C61:J61">SUM(C62:C73)</f>
        <v>146155.63</v>
      </c>
      <c r="D61" s="41">
        <f t="shared" si="18"/>
        <v>500658.87533920485</v>
      </c>
      <c r="E61" s="41">
        <f t="shared" si="18"/>
        <v>31681.40887547785</v>
      </c>
      <c r="F61" s="41">
        <f t="shared" si="18"/>
        <v>518761.25898752786</v>
      </c>
      <c r="G61" s="41">
        <f t="shared" si="18"/>
        <v>208349.83574157782</v>
      </c>
      <c r="H61" s="41">
        <f t="shared" si="18"/>
        <v>138184.08774128708</v>
      </c>
      <c r="I61" s="41">
        <f>SUM(I62:I78)</f>
        <v>10074.966610486706</v>
      </c>
      <c r="J61" s="41">
        <f t="shared" si="18"/>
        <v>150610.26761182156</v>
      </c>
      <c r="K61" s="41">
        <f>SUM(K62:K75)</f>
        <v>306270.06</v>
      </c>
      <c r="L61" s="46">
        <f>SUM(B61:K61)</f>
        <v>2099646.440907384</v>
      </c>
      <c r="M61" s="40"/>
    </row>
    <row r="62" spans="1:13" ht="18.75" customHeight="1">
      <c r="A62" s="47" t="s">
        <v>46</v>
      </c>
      <c r="B62" s="48">
        <v>88900.05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88900.05</v>
      </c>
      <c r="M62"/>
    </row>
    <row r="63" spans="1:13" ht="18.75" customHeight="1">
      <c r="A63" s="47" t="s">
        <v>55</v>
      </c>
      <c r="B63" s="17">
        <v>0</v>
      </c>
      <c r="C63" s="48">
        <v>127783.87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127783.87</v>
      </c>
      <c r="M63"/>
    </row>
    <row r="64" spans="1:13" ht="18.75" customHeight="1">
      <c r="A64" s="47" t="s">
        <v>56</v>
      </c>
      <c r="B64" s="17">
        <v>0</v>
      </c>
      <c r="C64" s="48">
        <v>18371.76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18371.76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500658.87533920485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500658.87533920485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31681.40887547785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31681.40887547785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518761.25898752786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518761.25898752786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208349.83574157782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208349.83574157782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138184.08774128708</v>
      </c>
      <c r="I69" s="17">
        <v>0</v>
      </c>
      <c r="J69" s="17">
        <v>0</v>
      </c>
      <c r="K69" s="17">
        <v>0</v>
      </c>
      <c r="L69" s="46">
        <f t="shared" si="19"/>
        <v>138184.08774128708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10074.966610486706</v>
      </c>
      <c r="J70" s="17">
        <v>0</v>
      </c>
      <c r="K70" s="17">
        <v>0</v>
      </c>
      <c r="L70" s="46">
        <f t="shared" si="19"/>
        <v>10074.966610486706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150610.26761182156</v>
      </c>
      <c r="K71" s="17">
        <v>0</v>
      </c>
      <c r="L71" s="46">
        <f t="shared" si="19"/>
        <v>150610.26761182156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148632.86</v>
      </c>
      <c r="L72" s="46">
        <f t="shared" si="19"/>
        <v>148632.86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157637.2</v>
      </c>
      <c r="L73" s="46">
        <f t="shared" si="19"/>
        <v>157637.2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2023-08-24T19:56:59Z</dcterms:modified>
  <cp:category/>
  <cp:version/>
  <cp:contentType/>
  <cp:contentStatus/>
</cp:coreProperties>
</file>