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<sst xmlns="http://schemas.openxmlformats.org/spreadsheetml/2006/main" count="88" uniqueCount="87">
  <si>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</si>
  <si>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</si>
  <si>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</si>
  <si>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</si>
  <si>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</si>
  <si>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</si>
  <si>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</si>
  <si>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</si>
  <si>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</si>
  <si>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</si>
  <si>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</si>
  <si>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</si>
  <si>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</si>
  <si>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</si>
  <si>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</si>
  <si>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</si>
  <si>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</si>
  <si>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</si>
  <si>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</si>
  <si>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</si>
  <si>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</si>
  <si>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</si>
  <si>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</si>
  <si>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</si>
  <si>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</si>
  <si>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</si>
  <si>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</si>
  <si>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</si>
  <si>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</si>
  <si>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</si>
  <si>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</si>
  <si>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</si>
  <si>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</si>
  <si>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</si>
  <si>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</si>
  <si>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</si>
  <si>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</si>
  <si>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</si>
  <si>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</si>
  <si>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</si>
  <si>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</si>
  <si>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</si>
  <si>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</si>
  <si>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</si>
  <si>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</si>
  <si>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</si>
  <si>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</si>
  <si>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</si>
  <si>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</si>
  <si>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</si>
  <si>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</si>
  <si>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</si>
  <si>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</si>
  <si>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</si>
  <si>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</si>
  <si>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</si>
  <si>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</si>
  <si>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</si>
  <si>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</si>
  <si>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</si>
  <si>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</si>
  <si>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</si>
  <si>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</si>
  <si>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</si>
  <si>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</si>
  <si>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</si>
  <si>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</si>
  <si>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</si>
  <si>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</si>
  <si>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</si>
  <si>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</si>
  <si>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</si>
  <si>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</si>
  <si>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</si>
  <si>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</si>
  <si>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</si>
  <si>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</si>
  <si>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</si>
  <si>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</si>
  <si>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</si>
  <si>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</si>
  <si>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</si>
  <si>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</si>
  <si>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18/08/23 - VENCIMENTO 25/08/23</t>
  </si>
  <si>
    <t>5.3. Revisão de Remuneração pelo Transporte Coletivo ¹</t>
  </si>
  <si>
    <t xml:space="preserve"> ¹ Revisões de passageiros transportados, ar condicionado e fator de transição (julho/23). Total de 10.146 passageiros revisão.</t>
  </si>
  <si>
    <t xml:space="preserve">   Energia para tração junho e julho (AR0).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</si>
</sst>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88211</v>
      </c>
      <c r="C7" s="10">
        <f aca="true" t="shared" si="0" ref="C7:K7">C8+C11</f>
        <v>107674</v>
      </c>
      <c r="D7" s="10">
        <f t="shared" si="0"/>
        <v>320973</v>
      </c>
      <c r="E7" s="10">
        <f t="shared" si="0"/>
        <v>254815</v>
      </c>
      <c r="F7" s="10">
        <f t="shared" si="0"/>
        <v>263853</v>
      </c>
      <c r="G7" s="10">
        <f t="shared" si="0"/>
        <v>151886</v>
      </c>
      <c r="H7" s="10">
        <f t="shared" si="0"/>
        <v>87573</v>
      </c>
      <c r="I7" s="10">
        <f t="shared" si="0"/>
        <v>122619</v>
      </c>
      <c r="J7" s="10">
        <f t="shared" si="0"/>
        <v>123061</v>
      </c>
      <c r="K7" s="10">
        <f t="shared" si="0"/>
        <v>222329</v>
      </c>
      <c r="L7" s="10">
        <f aca="true" t="shared" si="1" ref="L7:L13">SUM(B7:K7)</f>
        <v>1742994</v>
      </c>
      <c r="M7" s="11"/>
    </row>
    <row r="8" spans="1:13" ht="17.25" customHeight="1">
      <c r="A8" s="12" t="s">
        <v>81</v>
      </c>
      <c r="B8" s="13">
        <f>B9+B10</f>
        <v>4812</v>
      </c>
      <c r="C8" s="13">
        <f aca="true" t="shared" si="2" ref="C8:K8">C9+C10</f>
        <v>5104</v>
      </c>
      <c r="D8" s="13">
        <f t="shared" si="2"/>
        <v>15744</v>
      </c>
      <c r="E8" s="13">
        <f t="shared" si="2"/>
        <v>10769</v>
      </c>
      <c r="F8" s="13">
        <f t="shared" si="2"/>
        <v>10353</v>
      </c>
      <c r="G8" s="13">
        <f t="shared" si="2"/>
        <v>8180</v>
      </c>
      <c r="H8" s="13">
        <f t="shared" si="2"/>
        <v>4421</v>
      </c>
      <c r="I8" s="13">
        <f t="shared" si="2"/>
        <v>5008</v>
      </c>
      <c r="J8" s="13">
        <f t="shared" si="2"/>
        <v>6083</v>
      </c>
      <c r="K8" s="13">
        <f t="shared" si="2"/>
        <v>10466</v>
      </c>
      <c r="L8" s="13">
        <f t="shared" si="1"/>
        <v>80940</v>
      </c>
      <c r="M8"/>
    </row>
    <row r="9" spans="1:13" ht="17.25" customHeight="1">
      <c r="A9" s="14" t="s">
        <v>18</v>
      </c>
      <c r="B9" s="15">
        <v>4808</v>
      </c>
      <c r="C9" s="15">
        <v>5104</v>
      </c>
      <c r="D9" s="15">
        <v>15744</v>
      </c>
      <c r="E9" s="15">
        <v>10769</v>
      </c>
      <c r="F9" s="15">
        <v>10353</v>
      </c>
      <c r="G9" s="15">
        <v>8180</v>
      </c>
      <c r="H9" s="15">
        <v>4288</v>
      </c>
      <c r="I9" s="15">
        <v>5008</v>
      </c>
      <c r="J9" s="15">
        <v>6083</v>
      </c>
      <c r="K9" s="15">
        <v>10466</v>
      </c>
      <c r="L9" s="13">
        <f t="shared" si="1"/>
        <v>80803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133</v>
      </c>
      <c r="I10" s="15">
        <v>0</v>
      </c>
      <c r="J10" s="15">
        <v>0</v>
      </c>
      <c r="K10" s="15">
        <v>0</v>
      </c>
      <c r="L10" s="13">
        <f t="shared" si="1"/>
        <v>137</v>
      </c>
      <c r="M10"/>
    </row>
    <row r="11" spans="1:13" ht="17.25" customHeight="1">
      <c r="A11" s="12" t="s">
        <v>70</v>
      </c>
      <c r="B11" s="15">
        <v>83399</v>
      </c>
      <c r="C11" s="15">
        <v>102570</v>
      </c>
      <c r="D11" s="15">
        <v>305229</v>
      </c>
      <c r="E11" s="15">
        <v>244046</v>
      </c>
      <c r="F11" s="15">
        <v>253500</v>
      </c>
      <c r="G11" s="15">
        <v>143706</v>
      </c>
      <c r="H11" s="15">
        <v>83152</v>
      </c>
      <c r="I11" s="15">
        <v>117611</v>
      </c>
      <c r="J11" s="15">
        <v>116978</v>
      </c>
      <c r="K11" s="15">
        <v>211863</v>
      </c>
      <c r="L11" s="13">
        <f t="shared" si="1"/>
        <v>1662054</v>
      </c>
      <c r="M11" s="59"/>
    </row>
    <row r="12" spans="1:13" ht="17.25" customHeight="1">
      <c r="A12" s="14" t="s">
        <v>82</v>
      </c>
      <c r="B12" s="15">
        <v>8868</v>
      </c>
      <c r="C12" s="15">
        <v>7287</v>
      </c>
      <c r="D12" s="15">
        <v>25726</v>
      </c>
      <c r="E12" s="15">
        <v>22501</v>
      </c>
      <c r="F12" s="15">
        <v>20240</v>
      </c>
      <c r="G12" s="15">
        <v>12403</v>
      </c>
      <c r="H12" s="15">
        <v>7009</v>
      </c>
      <c r="I12" s="15">
        <v>6358</v>
      </c>
      <c r="J12" s="15">
        <v>8022</v>
      </c>
      <c r="K12" s="15">
        <v>13171</v>
      </c>
      <c r="L12" s="13">
        <f t="shared" si="1"/>
        <v>131585</v>
      </c>
      <c r="M12" s="59"/>
    </row>
    <row r="13" spans="1:13" ht="17.25" customHeight="1">
      <c r="A13" s="14" t="s">
        <v>71</v>
      </c>
      <c r="B13" s="15">
        <f>+B11-B12</f>
        <v>74531</v>
      </c>
      <c r="C13" s="15">
        <f aca="true" t="shared" si="3" ref="C13:K13">+C11-C12</f>
        <v>95283</v>
      </c>
      <c r="D13" s="15">
        <f t="shared" si="3"/>
        <v>279503</v>
      </c>
      <c r="E13" s="15">
        <f t="shared" si="3"/>
        <v>221545</v>
      </c>
      <c r="F13" s="15">
        <f t="shared" si="3"/>
        <v>233260</v>
      </c>
      <c r="G13" s="15">
        <f t="shared" si="3"/>
        <v>131303</v>
      </c>
      <c r="H13" s="15">
        <f t="shared" si="3"/>
        <v>76143</v>
      </c>
      <c r="I13" s="15">
        <f t="shared" si="3"/>
        <v>111253</v>
      </c>
      <c r="J13" s="15">
        <f t="shared" si="3"/>
        <v>108956</v>
      </c>
      <c r="K13" s="15">
        <f t="shared" si="3"/>
        <v>198692</v>
      </c>
      <c r="L13" s="13">
        <f t="shared" si="1"/>
        <v>1530469</v>
      </c>
      <c r="M13" s="53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59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1.280344270840103</v>
      </c>
      <c r="C18" s="22">
        <v>1.214224770266902</v>
      </c>
      <c r="D18" s="22">
        <v>1.104046610733141</v>
      </c>
      <c r="E18" s="22">
        <v>1.136479832506674</v>
      </c>
      <c r="F18" s="22">
        <v>1.246425400776557</v>
      </c>
      <c r="G18" s="22">
        <v>1.184858685562919</v>
      </c>
      <c r="H18" s="22">
        <v>1.076107284861468</v>
      </c>
      <c r="I18" s="22">
        <v>1.155685265487746</v>
      </c>
      <c r="J18" s="22">
        <v>1.297161047595539</v>
      </c>
      <c r="K18" s="22">
        <v>1.112459841217832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817715.93</v>
      </c>
      <c r="C20" s="25">
        <f aca="true" t="shared" si="4" ref="C20:K20">SUM(C21:C28)</f>
        <v>547461.9200000002</v>
      </c>
      <c r="D20" s="25">
        <f t="shared" si="4"/>
        <v>1785341.45</v>
      </c>
      <c r="E20" s="25">
        <f t="shared" si="4"/>
        <v>1458835.84</v>
      </c>
      <c r="F20" s="25">
        <f t="shared" si="4"/>
        <v>1483356.7999999998</v>
      </c>
      <c r="G20" s="25">
        <f t="shared" si="4"/>
        <v>889084.55</v>
      </c>
      <c r="H20" s="25">
        <f t="shared" si="4"/>
        <v>515091.74999999994</v>
      </c>
      <c r="I20" s="25">
        <f t="shared" si="4"/>
        <v>631691.6400000001</v>
      </c>
      <c r="J20" s="25">
        <f t="shared" si="4"/>
        <v>772454.4</v>
      </c>
      <c r="K20" s="25">
        <f t="shared" si="4"/>
        <v>975387.8599999999</v>
      </c>
      <c r="L20" s="25">
        <f>SUM(B20:K20)</f>
        <v>9876422.139999999</v>
      </c>
      <c r="M20"/>
    </row>
    <row r="21" spans="1:13" ht="17.25" customHeight="1">
      <c r="A21" s="26" t="s">
        <v>22</v>
      </c>
      <c r="B21" s="55">
        <f>ROUND((B15+B16)*B7,2)</f>
        <v>633822.5</v>
      </c>
      <c r="C21" s="55">
        <f aca="true" t="shared" si="5" ref="C21:K21">ROUND((C15+C16)*C7,2)</f>
        <v>435928.96</v>
      </c>
      <c r="D21" s="55">
        <f t="shared" si="5"/>
        <v>1546608.4</v>
      </c>
      <c r="E21" s="55">
        <f t="shared" si="5"/>
        <v>1243726.53</v>
      </c>
      <c r="F21" s="55">
        <f t="shared" si="5"/>
        <v>1137892.45</v>
      </c>
      <c r="G21" s="55">
        <f t="shared" si="5"/>
        <v>720243.41</v>
      </c>
      <c r="H21" s="55">
        <f t="shared" si="5"/>
        <v>457428.81</v>
      </c>
      <c r="I21" s="55">
        <f t="shared" si="5"/>
        <v>531026.1</v>
      </c>
      <c r="J21" s="55">
        <f t="shared" si="5"/>
        <v>573968.81</v>
      </c>
      <c r="K21" s="55">
        <f t="shared" si="5"/>
        <v>846784.46</v>
      </c>
      <c r="L21" s="33">
        <f aca="true" t="shared" si="6" ref="L21:L28">SUM(B21:K21)</f>
        <v>8127430.429999999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177688.51</v>
      </c>
      <c r="C22" s="33">
        <f t="shared" si="7"/>
        <v>93386.78</v>
      </c>
      <c r="D22" s="33">
        <f t="shared" si="7"/>
        <v>160919.36</v>
      </c>
      <c r="E22" s="33">
        <f t="shared" si="7"/>
        <v>169743.59</v>
      </c>
      <c r="F22" s="33">
        <f t="shared" si="7"/>
        <v>280405.6</v>
      </c>
      <c r="G22" s="33">
        <f t="shared" si="7"/>
        <v>133143.25</v>
      </c>
      <c r="H22" s="33">
        <f t="shared" si="7"/>
        <v>34813.66</v>
      </c>
      <c r="I22" s="33">
        <f t="shared" si="7"/>
        <v>82672.94</v>
      </c>
      <c r="J22" s="33">
        <f t="shared" si="7"/>
        <v>170561.17</v>
      </c>
      <c r="K22" s="33">
        <f t="shared" si="7"/>
        <v>95229.25</v>
      </c>
      <c r="L22" s="33">
        <f t="shared" si="6"/>
        <v>1398564.1099999999</v>
      </c>
      <c r="M22"/>
    </row>
    <row r="23" spans="1:13" ht="17.25" customHeight="1">
      <c r="A23" s="27" t="s">
        <v>24</v>
      </c>
      <c r="B23" s="33">
        <v>3408.58</v>
      </c>
      <c r="C23" s="33">
        <v>15663.55</v>
      </c>
      <c r="D23" s="33">
        <v>71885.38</v>
      </c>
      <c r="E23" s="33">
        <v>39948.21</v>
      </c>
      <c r="F23" s="33">
        <v>59546.99</v>
      </c>
      <c r="G23" s="33">
        <v>34515.81</v>
      </c>
      <c r="H23" s="33">
        <v>20418.72</v>
      </c>
      <c r="I23" s="33">
        <v>15391.22</v>
      </c>
      <c r="J23" s="33">
        <v>23410.72</v>
      </c>
      <c r="K23" s="33">
        <v>28539.2</v>
      </c>
      <c r="L23" s="33">
        <f t="shared" si="6"/>
        <v>312728.38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612.22</v>
      </c>
      <c r="C26" s="33">
        <v>411.62</v>
      </c>
      <c r="D26" s="33">
        <v>1339.08</v>
      </c>
      <c r="E26" s="33">
        <v>1094.19</v>
      </c>
      <c r="F26" s="33">
        <v>1112.42</v>
      </c>
      <c r="G26" s="33">
        <v>666.93</v>
      </c>
      <c r="H26" s="33">
        <v>385.57</v>
      </c>
      <c r="I26" s="33">
        <v>474.15</v>
      </c>
      <c r="J26" s="33">
        <v>578.36</v>
      </c>
      <c r="K26" s="33">
        <v>732.06</v>
      </c>
      <c r="L26" s="33">
        <f t="shared" si="6"/>
        <v>7406.6</v>
      </c>
      <c r="M26" s="59"/>
    </row>
    <row r="27" spans="1:13" ht="17.25" customHeight="1">
      <c r="A27" s="27" t="s">
        <v>74</v>
      </c>
      <c r="B27" s="33">
        <v>314.15</v>
      </c>
      <c r="C27" s="33">
        <v>237.55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326.82</v>
      </c>
      <c r="K27" s="33">
        <v>440.83</v>
      </c>
      <c r="L27" s="33">
        <f t="shared" si="6"/>
        <v>4167.84</v>
      </c>
      <c r="M27" s="59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59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-412238.03</v>
      </c>
      <c r="C31" s="33">
        <f t="shared" si="8"/>
        <v>-19521.6</v>
      </c>
      <c r="D31" s="33">
        <f t="shared" si="8"/>
        <v>4598.409999999989</v>
      </c>
      <c r="E31" s="33">
        <f t="shared" si="8"/>
        <v>-40110.22999999991</v>
      </c>
      <c r="F31" s="33">
        <f t="shared" si="8"/>
        <v>-45793.56</v>
      </c>
      <c r="G31" s="33">
        <f t="shared" si="8"/>
        <v>-38189.97</v>
      </c>
      <c r="H31" s="33">
        <f t="shared" si="8"/>
        <v>-22604.05</v>
      </c>
      <c r="I31" s="33">
        <f t="shared" si="8"/>
        <v>-28112.370000000003</v>
      </c>
      <c r="J31" s="33">
        <f t="shared" si="8"/>
        <v>-24231.010000000002</v>
      </c>
      <c r="K31" s="33">
        <f t="shared" si="8"/>
        <v>-45638.64000000001</v>
      </c>
      <c r="L31" s="33">
        <f aca="true" t="shared" si="9" ref="L31:L38">SUM(B31:K31)</f>
        <v>-671841.05</v>
      </c>
      <c r="M31"/>
    </row>
    <row r="32" spans="1:13" ht="18.75" customHeight="1">
      <c r="A32" s="27" t="s">
        <v>28</v>
      </c>
      <c r="B32" s="33">
        <f>B33+B34+B35+B36</f>
        <v>-21155.2</v>
      </c>
      <c r="C32" s="33">
        <f aca="true" t="shared" si="10" ref="C32:K32">C33+C34+C35+C36</f>
        <v>-22457.6</v>
      </c>
      <c r="D32" s="33">
        <f t="shared" si="10"/>
        <v>-69273.6</v>
      </c>
      <c r="E32" s="33">
        <f t="shared" si="10"/>
        <v>-47383.6</v>
      </c>
      <c r="F32" s="33">
        <f t="shared" si="10"/>
        <v>-45553.2</v>
      </c>
      <c r="G32" s="33">
        <f t="shared" si="10"/>
        <v>-35992</v>
      </c>
      <c r="H32" s="33">
        <f t="shared" si="10"/>
        <v>-18867.2</v>
      </c>
      <c r="I32" s="33">
        <f t="shared" si="10"/>
        <v>-28980.120000000003</v>
      </c>
      <c r="J32" s="33">
        <f t="shared" si="10"/>
        <v>-26765.2</v>
      </c>
      <c r="K32" s="33">
        <f t="shared" si="10"/>
        <v>-46050.4</v>
      </c>
      <c r="L32" s="33">
        <f t="shared" si="9"/>
        <v>-362478.12000000005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-21155.2</v>
      </c>
      <c r="C33" s="33">
        <f t="shared" si="11"/>
        <v>-22457.6</v>
      </c>
      <c r="D33" s="33">
        <f t="shared" si="11"/>
        <v>-69273.6</v>
      </c>
      <c r="E33" s="33">
        <f t="shared" si="11"/>
        <v>-47383.6</v>
      </c>
      <c r="F33" s="33">
        <f t="shared" si="11"/>
        <v>-45553.2</v>
      </c>
      <c r="G33" s="33">
        <f t="shared" si="11"/>
        <v>-35992</v>
      </c>
      <c r="H33" s="33">
        <f t="shared" si="11"/>
        <v>-18867.2</v>
      </c>
      <c r="I33" s="33">
        <f t="shared" si="11"/>
        <v>-22035.2</v>
      </c>
      <c r="J33" s="33">
        <f t="shared" si="11"/>
        <v>-26765.2</v>
      </c>
      <c r="K33" s="33">
        <f t="shared" si="11"/>
        <v>-46050.4</v>
      </c>
      <c r="L33" s="33">
        <f t="shared" si="9"/>
        <v>-355533.20000000007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-6944.92</v>
      </c>
      <c r="J36" s="17">
        <v>0</v>
      </c>
      <c r="K36" s="17">
        <v>0</v>
      </c>
      <c r="L36" s="33">
        <f t="shared" si="9"/>
        <v>-6944.92</v>
      </c>
      <c r="M36"/>
    </row>
    <row r="37" spans="1:13" s="36" customFormat="1" ht="18.75" customHeight="1">
      <c r="A37" s="27" t="s">
        <v>32</v>
      </c>
      <c r="B37" s="38">
        <f>SUM(B38:B49)</f>
        <v>-104760.40000000001</v>
      </c>
      <c r="C37" s="38">
        <f aca="true" t="shared" si="12" ref="C37:K37">SUM(C38:C49)</f>
        <v>-2822.52</v>
      </c>
      <c r="D37" s="38">
        <f t="shared" si="12"/>
        <v>0</v>
      </c>
      <c r="E37" s="38">
        <f t="shared" si="12"/>
        <v>-5518.649999999907</v>
      </c>
      <c r="F37" s="38">
        <f t="shared" si="12"/>
        <v>-6031.38</v>
      </c>
      <c r="G37" s="38">
        <f t="shared" si="12"/>
        <v>-1386</v>
      </c>
      <c r="H37" s="38">
        <f t="shared" si="12"/>
        <v>-4002.33</v>
      </c>
      <c r="I37" s="38">
        <f t="shared" si="12"/>
        <v>0</v>
      </c>
      <c r="J37" s="38">
        <f t="shared" si="12"/>
        <v>-221.05</v>
      </c>
      <c r="K37" s="38">
        <f t="shared" si="12"/>
        <v>-6557.59</v>
      </c>
      <c r="L37" s="33">
        <f t="shared" si="9"/>
        <v>-131299.91999999993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-2511.35</v>
      </c>
      <c r="C41" s="17">
        <v>-2822.52</v>
      </c>
      <c r="D41" s="17">
        <v>0</v>
      </c>
      <c r="E41" s="17">
        <v>0</v>
      </c>
      <c r="F41" s="17">
        <v>-6031.38</v>
      </c>
      <c r="G41" s="17">
        <v>-1386</v>
      </c>
      <c r="H41" s="17">
        <v>-4002.33</v>
      </c>
      <c r="I41" s="17">
        <v>0</v>
      </c>
      <c r="J41" s="17">
        <v>-221.05</v>
      </c>
      <c r="K41" s="17">
        <v>-6557.59</v>
      </c>
      <c r="L41" s="30">
        <f aca="true" t="shared" si="13" ref="L41:L48">SUM(B41:K41)</f>
        <v>-23532.22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-286322.43</v>
      </c>
      <c r="C50" s="17">
        <v>5758.52</v>
      </c>
      <c r="D50" s="17">
        <v>73872.01</v>
      </c>
      <c r="E50" s="17">
        <v>12792.02</v>
      </c>
      <c r="F50" s="17">
        <v>5791.02</v>
      </c>
      <c r="G50" s="17">
        <v>-811.97</v>
      </c>
      <c r="H50" s="17">
        <v>265.48</v>
      </c>
      <c r="I50" s="17">
        <v>867.75</v>
      </c>
      <c r="J50" s="17">
        <v>2755.24</v>
      </c>
      <c r="K50" s="17">
        <v>6969.35</v>
      </c>
      <c r="L50" s="33">
        <f aca="true" t="shared" si="14" ref="L50:L55">SUM(B50:K50)</f>
        <v>-178063.00999999998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6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6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9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405477.9</v>
      </c>
      <c r="C55" s="41">
        <f t="shared" si="16"/>
        <v>527940.3200000002</v>
      </c>
      <c r="D55" s="41">
        <f t="shared" si="16"/>
        <v>1789939.8599999999</v>
      </c>
      <c r="E55" s="41">
        <f t="shared" si="16"/>
        <v>1418725.61</v>
      </c>
      <c r="F55" s="41">
        <f t="shared" si="16"/>
        <v>1437563.2399999998</v>
      </c>
      <c r="G55" s="41">
        <f t="shared" si="16"/>
        <v>850894.5800000001</v>
      </c>
      <c r="H55" s="41">
        <f t="shared" si="16"/>
        <v>492487.69999999995</v>
      </c>
      <c r="I55" s="41">
        <f t="shared" si="16"/>
        <v>603579.2700000001</v>
      </c>
      <c r="J55" s="41">
        <f t="shared" si="16"/>
        <v>748223.39</v>
      </c>
      <c r="K55" s="41">
        <f t="shared" si="16"/>
        <v>929749.2199999999</v>
      </c>
      <c r="L55" s="42">
        <f t="shared" si="14"/>
        <v>9204581.09</v>
      </c>
      <c r="M55" s="54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405477.9</v>
      </c>
      <c r="C61" s="41">
        <f aca="true" t="shared" si="18" ref="C61:J61">SUM(C62:C73)</f>
        <v>527940.32</v>
      </c>
      <c r="D61" s="41">
        <f t="shared" si="18"/>
        <v>1789939.8599509222</v>
      </c>
      <c r="E61" s="41">
        <f t="shared" si="18"/>
        <v>1418725.6215356211</v>
      </c>
      <c r="F61" s="41">
        <f t="shared" si="18"/>
        <v>1437563.2282767901</v>
      </c>
      <c r="G61" s="41">
        <f t="shared" si="18"/>
        <v>850894.5778505083</v>
      </c>
      <c r="H61" s="41">
        <f t="shared" si="18"/>
        <v>492487.70546095027</v>
      </c>
      <c r="I61" s="41">
        <f>SUM(I62:I78)</f>
        <v>603579.2687777148</v>
      </c>
      <c r="J61" s="41">
        <f t="shared" si="18"/>
        <v>748223.394105797</v>
      </c>
      <c r="K61" s="41">
        <f>SUM(K62:K75)</f>
        <v>929749.22</v>
      </c>
      <c r="L61" s="46">
        <f>SUM(B61:K61)</f>
        <v>9204581.095958304</v>
      </c>
      <c r="M61" s="40"/>
    </row>
    <row r="62" spans="1:13" ht="18.75" customHeight="1">
      <c r="A62" s="47" t="s">
        <v>45</v>
      </c>
      <c r="B62" s="48">
        <v>405477.9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405477.9</v>
      </c>
      <c r="M62"/>
    </row>
    <row r="63" spans="1:13" ht="18.75" customHeight="1">
      <c r="A63" s="47" t="s">
        <v>54</v>
      </c>
      <c r="B63" s="17">
        <v>0</v>
      </c>
      <c r="C63" s="48">
        <v>461490.3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461490.3</v>
      </c>
      <c r="M63"/>
    </row>
    <row r="64" spans="1:13" ht="18.75" customHeight="1">
      <c r="A64" s="47" t="s">
        <v>55</v>
      </c>
      <c r="B64" s="17">
        <v>0</v>
      </c>
      <c r="C64" s="48">
        <v>66450.02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66450.02</v>
      </c>
      <c r="M64" s="57"/>
    </row>
    <row r="65" spans="1:12" ht="18.75" customHeight="1">
      <c r="A65" s="47" t="s">
        <v>46</v>
      </c>
      <c r="B65" s="17">
        <v>0</v>
      </c>
      <c r="C65" s="17">
        <v>0</v>
      </c>
      <c r="D65" s="48">
        <v>1789939.8599509222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1789939.8599509222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1418725.6215356211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1418725.6215356211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1437563.2282767901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1437563.2282767901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850894.5778505083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850894.5778505083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492487.70546095027</v>
      </c>
      <c r="I69" s="17">
        <v>0</v>
      </c>
      <c r="J69" s="17">
        <v>0</v>
      </c>
      <c r="K69" s="17">
        <v>0</v>
      </c>
      <c r="L69" s="46">
        <f t="shared" si="19"/>
        <v>492487.70546095027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603579.2687777148</v>
      </c>
      <c r="J70" s="17">
        <v>0</v>
      </c>
      <c r="K70" s="17">
        <v>0</v>
      </c>
      <c r="L70" s="46">
        <f t="shared" si="19"/>
        <v>603579.2687777148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748223.394105797</v>
      </c>
      <c r="K71" s="17">
        <v>0</v>
      </c>
      <c r="L71" s="46">
        <f t="shared" si="19"/>
        <v>748223.394105797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538782.23</v>
      </c>
      <c r="L72" s="46">
        <f t="shared" si="19"/>
        <v>538782.23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390966.99</v>
      </c>
      <c r="L73" s="46">
        <f t="shared" si="19"/>
        <v>390966.99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1">
        <f>SUM(B75:K75)</f>
        <v>0</v>
      </c>
    </row>
    <row r="76" spans="1:11" ht="18" customHeight="1">
      <c r="A76" s="58" t="s">
        <v>80</v>
      </c>
      <c r="H76"/>
      <c r="I76"/>
      <c r="J76"/>
      <c r="K76">
        <v>271191.5</v>
      </c>
    </row>
    <row r="77" spans="1:11" ht="18" customHeight="1">
      <c r="A77" s="58" t="s">
        <v>85</v>
      </c>
      <c r="I77"/>
      <c r="J77"/>
      <c r="K77"/>
    </row>
    <row r="78" spans="1:11" ht="18" customHeight="1">
      <c r="A78" s="58" t="s">
        <v>86</v>
      </c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2023-08-24T20:24:50Z</dcterms:modified>
  <cp:category/>
  <cp:version/>
  <cp:contentType/>
  <cp:contentStatus/>
</cp:coreProperties>
</file>