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<sst xmlns="http://schemas.openxmlformats.org/spreadsheetml/2006/main" count="86" uniqueCount="85">
  <si>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</si>
  <si>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</si>
  <si>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</si>
  <si>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</si>
  <si>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</si>
  <si>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</si>
  <si>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</si>
  <si>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</si>
  <si>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</si>
  <si>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</si>
  <si>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</si>
  <si>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</si>
  <si>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</si>
  <si>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</si>
  <si>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</si>
  <si>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</si>
  <si>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</si>
  <si>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</si>
  <si>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</si>
  <si>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</si>
  <si>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</si>
  <si>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</si>
  <si>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</si>
  <si>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</si>
  <si>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</si>
  <si>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</si>
  <si>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</si>
  <si>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</si>
  <si>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</si>
  <si>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</si>
  <si>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</si>
  <si>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</si>
  <si>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</si>
  <si>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</si>
  <si>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</si>
  <si>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</si>
  <si>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</si>
  <si>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</si>
  <si>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</si>
  <si>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</si>
  <si>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</si>
  <si>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</si>
  <si>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</si>
  <si>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</si>
  <si>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</si>
  <si>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</si>
  <si>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</si>
  <si>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</si>
  <si>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</si>
  <si>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</si>
  <si>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</si>
  <si>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</si>
  <si>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</si>
  <si>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</si>
  <si>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</si>
  <si>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</si>
  <si>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</si>
  <si>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</si>
  <si>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</si>
  <si>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</si>
  <si>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</si>
  <si>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</si>
  <si>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</si>
  <si>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</si>
  <si>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</si>
  <si>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</si>
  <si>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</si>
  <si>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</si>
  <si>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</si>
  <si>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</si>
  <si>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</si>
  <si>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</si>
  <si>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</si>
  <si>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</si>
  <si>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</si>
  <si>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</si>
  <si>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</si>
  <si>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</si>
  <si>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</si>
  <si>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</si>
  <si>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</si>
  <si>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</si>
  <si>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</si>
  <si>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</si>
  <si>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17/08/23 - VENCIMENTO 24/08/23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</si>
</sst>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90203</v>
      </c>
      <c r="C7" s="10">
        <f aca="true" t="shared" si="0" ref="C7:K7">C8+C11</f>
        <v>111646</v>
      </c>
      <c r="D7" s="10">
        <f t="shared" si="0"/>
        <v>329372</v>
      </c>
      <c r="E7" s="10">
        <f t="shared" si="0"/>
        <v>264588</v>
      </c>
      <c r="F7" s="10">
        <f t="shared" si="0"/>
        <v>266463</v>
      </c>
      <c r="G7" s="10">
        <f t="shared" si="0"/>
        <v>157523</v>
      </c>
      <c r="H7" s="10">
        <f t="shared" si="0"/>
        <v>89959</v>
      </c>
      <c r="I7" s="10">
        <f t="shared" si="0"/>
        <v>122790</v>
      </c>
      <c r="J7" s="10">
        <f t="shared" si="0"/>
        <v>128594</v>
      </c>
      <c r="K7" s="10">
        <f t="shared" si="0"/>
        <v>228171</v>
      </c>
      <c r="L7" s="10">
        <f aca="true" t="shared" si="1" ref="L7:L13">SUM(B7:K7)</f>
        <v>1789309</v>
      </c>
      <c r="M7" s="11"/>
    </row>
    <row r="8" spans="1:13" ht="17.25" customHeight="1">
      <c r="A8" s="12" t="s">
        <v>82</v>
      </c>
      <c r="B8" s="13">
        <f>B9+B10</f>
        <v>4584</v>
      </c>
      <c r="C8" s="13">
        <f aca="true" t="shared" si="2" ref="C8:K8">C9+C10</f>
        <v>4948</v>
      </c>
      <c r="D8" s="13">
        <f t="shared" si="2"/>
        <v>15230</v>
      </c>
      <c r="E8" s="13">
        <f t="shared" si="2"/>
        <v>10748</v>
      </c>
      <c r="F8" s="13">
        <f t="shared" si="2"/>
        <v>9519</v>
      </c>
      <c r="G8" s="13">
        <f t="shared" si="2"/>
        <v>7987</v>
      </c>
      <c r="H8" s="13">
        <f t="shared" si="2"/>
        <v>4153</v>
      </c>
      <c r="I8" s="13">
        <f t="shared" si="2"/>
        <v>4517</v>
      </c>
      <c r="J8" s="13">
        <f t="shared" si="2"/>
        <v>6289</v>
      </c>
      <c r="K8" s="13">
        <f t="shared" si="2"/>
        <v>10191</v>
      </c>
      <c r="L8" s="13">
        <f t="shared" si="1"/>
        <v>78166</v>
      </c>
      <c r="M8"/>
    </row>
    <row r="9" spans="1:13" ht="17.25" customHeight="1">
      <c r="A9" s="14" t="s">
        <v>18</v>
      </c>
      <c r="B9" s="15">
        <v>4584</v>
      </c>
      <c r="C9" s="15">
        <v>4948</v>
      </c>
      <c r="D9" s="15">
        <v>15230</v>
      </c>
      <c r="E9" s="15">
        <v>10748</v>
      </c>
      <c r="F9" s="15">
        <v>9519</v>
      </c>
      <c r="G9" s="15">
        <v>7987</v>
      </c>
      <c r="H9" s="15">
        <v>4044</v>
      </c>
      <c r="I9" s="15">
        <v>4517</v>
      </c>
      <c r="J9" s="15">
        <v>6289</v>
      </c>
      <c r="K9" s="15">
        <v>10191</v>
      </c>
      <c r="L9" s="13">
        <f t="shared" si="1"/>
        <v>78057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109</v>
      </c>
      <c r="I10" s="15">
        <v>0</v>
      </c>
      <c r="J10" s="15">
        <v>0</v>
      </c>
      <c r="K10" s="15">
        <v>0</v>
      </c>
      <c r="L10" s="13">
        <f t="shared" si="1"/>
        <v>109</v>
      </c>
      <c r="M10"/>
    </row>
    <row r="11" spans="1:13" ht="17.25" customHeight="1">
      <c r="A11" s="12" t="s">
        <v>71</v>
      </c>
      <c r="B11" s="15">
        <v>85619</v>
      </c>
      <c r="C11" s="15">
        <v>106698</v>
      </c>
      <c r="D11" s="15">
        <v>314142</v>
      </c>
      <c r="E11" s="15">
        <v>253840</v>
      </c>
      <c r="F11" s="15">
        <v>256944</v>
      </c>
      <c r="G11" s="15">
        <v>149536</v>
      </c>
      <c r="H11" s="15">
        <v>85806</v>
      </c>
      <c r="I11" s="15">
        <v>118273</v>
      </c>
      <c r="J11" s="15">
        <v>122305</v>
      </c>
      <c r="K11" s="15">
        <v>217980</v>
      </c>
      <c r="L11" s="13">
        <f t="shared" si="1"/>
        <v>1711143</v>
      </c>
      <c r="M11" s="60"/>
    </row>
    <row r="12" spans="1:13" ht="17.25" customHeight="1">
      <c r="A12" s="14" t="s">
        <v>83</v>
      </c>
      <c r="B12" s="15">
        <v>9045</v>
      </c>
      <c r="C12" s="15">
        <v>7549</v>
      </c>
      <c r="D12" s="15">
        <v>26165</v>
      </c>
      <c r="E12" s="15">
        <v>22823</v>
      </c>
      <c r="F12" s="15">
        <v>19686</v>
      </c>
      <c r="G12" s="15">
        <v>12732</v>
      </c>
      <c r="H12" s="15">
        <v>7116</v>
      </c>
      <c r="I12" s="15">
        <v>6285</v>
      </c>
      <c r="J12" s="15">
        <v>8265</v>
      </c>
      <c r="K12" s="15">
        <v>13035</v>
      </c>
      <c r="L12" s="13">
        <f t="shared" si="1"/>
        <v>132701</v>
      </c>
      <c r="M12" s="60"/>
    </row>
    <row r="13" spans="1:13" ht="17.25" customHeight="1">
      <c r="A13" s="14" t="s">
        <v>72</v>
      </c>
      <c r="B13" s="15">
        <f>+B11-B12</f>
        <v>76574</v>
      </c>
      <c r="C13" s="15">
        <f aca="true" t="shared" si="3" ref="C13:K13">+C11-C12</f>
        <v>99149</v>
      </c>
      <c r="D13" s="15">
        <f t="shared" si="3"/>
        <v>287977</v>
      </c>
      <c r="E13" s="15">
        <f t="shared" si="3"/>
        <v>231017</v>
      </c>
      <c r="F13" s="15">
        <f t="shared" si="3"/>
        <v>237258</v>
      </c>
      <c r="G13" s="15">
        <f t="shared" si="3"/>
        <v>136804</v>
      </c>
      <c r="H13" s="15">
        <f t="shared" si="3"/>
        <v>78690</v>
      </c>
      <c r="I13" s="15">
        <f t="shared" si="3"/>
        <v>111988</v>
      </c>
      <c r="J13" s="15">
        <f t="shared" si="3"/>
        <v>114040</v>
      </c>
      <c r="K13" s="15">
        <f t="shared" si="3"/>
        <v>204945</v>
      </c>
      <c r="L13" s="13">
        <f t="shared" si="1"/>
        <v>1578442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1.261105038041179</v>
      </c>
      <c r="C18" s="22">
        <v>1.17657560897415</v>
      </c>
      <c r="D18" s="22">
        <v>1.082717820089946</v>
      </c>
      <c r="E18" s="22">
        <v>1.10002322546429</v>
      </c>
      <c r="F18" s="22">
        <v>1.237452747865398</v>
      </c>
      <c r="G18" s="22">
        <v>1.153956555848737</v>
      </c>
      <c r="H18" s="22">
        <v>1.057867914849755</v>
      </c>
      <c r="I18" s="22">
        <v>1.154599573461557</v>
      </c>
      <c r="J18" s="22">
        <v>1.252652933636985</v>
      </c>
      <c r="K18" s="22">
        <v>1.088931950524955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823407.39</v>
      </c>
      <c r="C20" s="25">
        <f aca="true" t="shared" si="4" ref="C20:K20">SUM(C21:C28)</f>
        <v>549834.7800000001</v>
      </c>
      <c r="D20" s="25">
        <f t="shared" si="4"/>
        <v>1795793.4400000002</v>
      </c>
      <c r="E20" s="25">
        <f t="shared" si="4"/>
        <v>1466002.27</v>
      </c>
      <c r="F20" s="25">
        <f t="shared" si="4"/>
        <v>1487219.7800000003</v>
      </c>
      <c r="G20" s="25">
        <f t="shared" si="4"/>
        <v>897832.94</v>
      </c>
      <c r="H20" s="25">
        <f t="shared" si="4"/>
        <v>519913.56</v>
      </c>
      <c r="I20" s="25">
        <f t="shared" si="4"/>
        <v>632233.0200000001</v>
      </c>
      <c r="J20" s="25">
        <f t="shared" si="4"/>
        <v>779297.5599999999</v>
      </c>
      <c r="K20" s="25">
        <f t="shared" si="4"/>
        <v>979856.0199999999</v>
      </c>
      <c r="L20" s="25">
        <f>SUM(B20:K20)</f>
        <v>9931390.760000002</v>
      </c>
      <c r="M20"/>
    </row>
    <row r="21" spans="1:13" ht="17.25" customHeight="1">
      <c r="A21" s="26" t="s">
        <v>22</v>
      </c>
      <c r="B21" s="56">
        <f>ROUND((B15+B16)*B7,2)</f>
        <v>648135.62</v>
      </c>
      <c r="C21" s="56">
        <f aca="true" t="shared" si="5" ref="C21:K21">ROUND((C15+C16)*C7,2)</f>
        <v>452010</v>
      </c>
      <c r="D21" s="56">
        <f t="shared" si="5"/>
        <v>1587078.98</v>
      </c>
      <c r="E21" s="56">
        <f t="shared" si="5"/>
        <v>1291427.57</v>
      </c>
      <c r="F21" s="56">
        <f t="shared" si="5"/>
        <v>1149148.33</v>
      </c>
      <c r="G21" s="56">
        <f t="shared" si="5"/>
        <v>746974.07</v>
      </c>
      <c r="H21" s="56">
        <f t="shared" si="5"/>
        <v>469891.84</v>
      </c>
      <c r="I21" s="56">
        <f t="shared" si="5"/>
        <v>531766.65</v>
      </c>
      <c r="J21" s="56">
        <f t="shared" si="5"/>
        <v>599775.28</v>
      </c>
      <c r="K21" s="56">
        <f t="shared" si="5"/>
        <v>869034.89</v>
      </c>
      <c r="L21" s="33">
        <f aca="true" t="shared" si="6" ref="L21:L28">SUM(B21:K21)</f>
        <v>8345243.23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169231.48</v>
      </c>
      <c r="C22" s="33">
        <f t="shared" si="7"/>
        <v>79813.94</v>
      </c>
      <c r="D22" s="33">
        <f t="shared" si="7"/>
        <v>131279.71</v>
      </c>
      <c r="E22" s="33">
        <f t="shared" si="7"/>
        <v>129172.75</v>
      </c>
      <c r="F22" s="33">
        <f t="shared" si="7"/>
        <v>272868.43</v>
      </c>
      <c r="G22" s="33">
        <f t="shared" si="7"/>
        <v>115001.56</v>
      </c>
      <c r="H22" s="33">
        <f t="shared" si="7"/>
        <v>27191.66</v>
      </c>
      <c r="I22" s="33">
        <f t="shared" si="7"/>
        <v>82210.9</v>
      </c>
      <c r="J22" s="33">
        <f t="shared" si="7"/>
        <v>151534.98</v>
      </c>
      <c r="K22" s="33">
        <f t="shared" si="7"/>
        <v>77284.97</v>
      </c>
      <c r="L22" s="33">
        <f t="shared" si="6"/>
        <v>1235590.3800000001</v>
      </c>
      <c r="M22"/>
    </row>
    <row r="23" spans="1:13" ht="17.25" customHeight="1">
      <c r="A23" s="27" t="s">
        <v>24</v>
      </c>
      <c r="B23" s="33">
        <v>3241.34</v>
      </c>
      <c r="C23" s="33">
        <v>15530.81</v>
      </c>
      <c r="D23" s="33">
        <v>71506.44</v>
      </c>
      <c r="E23" s="33">
        <v>39984.44</v>
      </c>
      <c r="F23" s="33">
        <v>59693.86</v>
      </c>
      <c r="G23" s="33">
        <v>34672.62</v>
      </c>
      <c r="H23" s="33">
        <v>20396.89</v>
      </c>
      <c r="I23" s="33">
        <v>15656.7</v>
      </c>
      <c r="J23" s="33">
        <v>23471</v>
      </c>
      <c r="K23" s="33">
        <v>28703.81</v>
      </c>
      <c r="L23" s="33">
        <f t="shared" si="6"/>
        <v>312857.91000000003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3458.86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24212.02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614.83</v>
      </c>
      <c r="C26" s="33">
        <v>409.02</v>
      </c>
      <c r="D26" s="33">
        <v>1339.08</v>
      </c>
      <c r="E26" s="33">
        <v>1094.19</v>
      </c>
      <c r="F26" s="33">
        <v>1109.82</v>
      </c>
      <c r="G26" s="33">
        <v>669.54</v>
      </c>
      <c r="H26" s="33">
        <v>388.18</v>
      </c>
      <c r="I26" s="33">
        <v>471.54</v>
      </c>
      <c r="J26" s="33">
        <v>580.96</v>
      </c>
      <c r="K26" s="33">
        <v>729.46</v>
      </c>
      <c r="L26" s="33">
        <f t="shared" si="6"/>
        <v>7406.62</v>
      </c>
      <c r="M26" s="60"/>
    </row>
    <row r="27" spans="1:13" ht="17.25" customHeight="1">
      <c r="A27" s="27" t="s">
        <v>75</v>
      </c>
      <c r="B27" s="33">
        <v>314.15</v>
      </c>
      <c r="C27" s="33">
        <v>237.55</v>
      </c>
      <c r="D27" s="33">
        <v>770.81</v>
      </c>
      <c r="E27" s="33">
        <v>589.47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326.82</v>
      </c>
      <c r="K27" s="33">
        <v>440.83</v>
      </c>
      <c r="L27" s="33">
        <f t="shared" si="6"/>
        <v>4167.84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-122418.65</v>
      </c>
      <c r="C31" s="33">
        <f t="shared" si="8"/>
        <v>-21771.2</v>
      </c>
      <c r="D31" s="33">
        <f t="shared" si="8"/>
        <v>-67012</v>
      </c>
      <c r="E31" s="33">
        <f t="shared" si="8"/>
        <v>-52809.849999999904</v>
      </c>
      <c r="F31" s="33">
        <f t="shared" si="8"/>
        <v>-41883.6</v>
      </c>
      <c r="G31" s="33">
        <f t="shared" si="8"/>
        <v>-35142.8</v>
      </c>
      <c r="H31" s="33">
        <f t="shared" si="8"/>
        <v>-17793.6</v>
      </c>
      <c r="I31" s="33">
        <f t="shared" si="8"/>
        <v>-28139.5</v>
      </c>
      <c r="J31" s="33">
        <f t="shared" si="8"/>
        <v>-27671.6</v>
      </c>
      <c r="K31" s="33">
        <f t="shared" si="8"/>
        <v>-44840.4</v>
      </c>
      <c r="L31" s="33">
        <f aca="true" t="shared" si="9" ref="L31:L38">SUM(B31:K31)</f>
        <v>-459483.19999999984</v>
      </c>
      <c r="M31"/>
    </row>
    <row r="32" spans="1:13" ht="18.75" customHeight="1">
      <c r="A32" s="27" t="s">
        <v>28</v>
      </c>
      <c r="B32" s="33">
        <f>B33+B34+B35+B36</f>
        <v>-20169.6</v>
      </c>
      <c r="C32" s="33">
        <f aca="true" t="shared" si="10" ref="C32:K32">C33+C34+C35+C36</f>
        <v>-21771.2</v>
      </c>
      <c r="D32" s="33">
        <f t="shared" si="10"/>
        <v>-67012</v>
      </c>
      <c r="E32" s="33">
        <f t="shared" si="10"/>
        <v>-47291.2</v>
      </c>
      <c r="F32" s="33">
        <f t="shared" si="10"/>
        <v>-41883.6</v>
      </c>
      <c r="G32" s="33">
        <f t="shared" si="10"/>
        <v>-35142.8</v>
      </c>
      <c r="H32" s="33">
        <f t="shared" si="10"/>
        <v>-17793.6</v>
      </c>
      <c r="I32" s="33">
        <f t="shared" si="10"/>
        <v>-28139.5</v>
      </c>
      <c r="J32" s="33">
        <f t="shared" si="10"/>
        <v>-27671.6</v>
      </c>
      <c r="K32" s="33">
        <f t="shared" si="10"/>
        <v>-44840.4</v>
      </c>
      <c r="L32" s="33">
        <f t="shared" si="9"/>
        <v>-351715.5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-20169.6</v>
      </c>
      <c r="C33" s="33">
        <f t="shared" si="11"/>
        <v>-21771.2</v>
      </c>
      <c r="D33" s="33">
        <f t="shared" si="11"/>
        <v>-67012</v>
      </c>
      <c r="E33" s="33">
        <f t="shared" si="11"/>
        <v>-47291.2</v>
      </c>
      <c r="F33" s="33">
        <f t="shared" si="11"/>
        <v>-41883.6</v>
      </c>
      <c r="G33" s="33">
        <f t="shared" si="11"/>
        <v>-35142.8</v>
      </c>
      <c r="H33" s="33">
        <f t="shared" si="11"/>
        <v>-17793.6</v>
      </c>
      <c r="I33" s="33">
        <f t="shared" si="11"/>
        <v>-19874.8</v>
      </c>
      <c r="J33" s="33">
        <f t="shared" si="11"/>
        <v>-27671.6</v>
      </c>
      <c r="K33" s="33">
        <f t="shared" si="11"/>
        <v>-44840.4</v>
      </c>
      <c r="L33" s="33">
        <f t="shared" si="9"/>
        <v>-343450.80000000005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-8264.7</v>
      </c>
      <c r="J36" s="17">
        <v>0</v>
      </c>
      <c r="K36" s="17">
        <v>0</v>
      </c>
      <c r="L36" s="33">
        <f t="shared" si="9"/>
        <v>-8264.7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-5518.649999999907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-107767.69999999991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-29714.760000000002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700988.74</v>
      </c>
      <c r="C55" s="41">
        <f t="shared" si="16"/>
        <v>528063.5800000002</v>
      </c>
      <c r="D55" s="41">
        <f t="shared" si="16"/>
        <v>1728781.4400000002</v>
      </c>
      <c r="E55" s="41">
        <f t="shared" si="16"/>
        <v>1413192.4200000002</v>
      </c>
      <c r="F55" s="41">
        <f t="shared" si="16"/>
        <v>1445336.1800000002</v>
      </c>
      <c r="G55" s="41">
        <f t="shared" si="16"/>
        <v>862690.1399999999</v>
      </c>
      <c r="H55" s="41">
        <f t="shared" si="16"/>
        <v>502119.96</v>
      </c>
      <c r="I55" s="41">
        <f t="shared" si="16"/>
        <v>604093.5200000001</v>
      </c>
      <c r="J55" s="41">
        <f t="shared" si="16"/>
        <v>751625.96</v>
      </c>
      <c r="K55" s="41">
        <f t="shared" si="16"/>
        <v>935015.6199999999</v>
      </c>
      <c r="L55" s="42">
        <f t="shared" si="14"/>
        <v>9471907.56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700988.74</v>
      </c>
      <c r="C61" s="41">
        <f aca="true" t="shared" si="18" ref="C61:J61">SUM(C62:C73)</f>
        <v>528063.57</v>
      </c>
      <c r="D61" s="41">
        <f t="shared" si="18"/>
        <v>1728781.4468887872</v>
      </c>
      <c r="E61" s="41">
        <f t="shared" si="18"/>
        <v>1413192.4163460322</v>
      </c>
      <c r="F61" s="41">
        <f t="shared" si="18"/>
        <v>1445336.1915074643</v>
      </c>
      <c r="G61" s="41">
        <f t="shared" si="18"/>
        <v>862690.1342902901</v>
      </c>
      <c r="H61" s="41">
        <f t="shared" si="18"/>
        <v>502119.9585422752</v>
      </c>
      <c r="I61" s="41">
        <f>SUM(I62:I78)</f>
        <v>604093.5123710353</v>
      </c>
      <c r="J61" s="41">
        <f t="shared" si="18"/>
        <v>751625.967988992</v>
      </c>
      <c r="K61" s="41">
        <f>SUM(K62:K75)</f>
        <v>935015.62</v>
      </c>
      <c r="L61" s="46">
        <f>SUM(B61:K61)</f>
        <v>9471907.557934875</v>
      </c>
      <c r="M61" s="40"/>
    </row>
    <row r="62" spans="1:13" ht="18.75" customHeight="1">
      <c r="A62" s="47" t="s">
        <v>46</v>
      </c>
      <c r="B62" s="48">
        <v>700988.74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700988.74</v>
      </c>
      <c r="M62"/>
    </row>
    <row r="63" spans="1:13" ht="18.75" customHeight="1">
      <c r="A63" s="47" t="s">
        <v>55</v>
      </c>
      <c r="B63" s="17">
        <v>0</v>
      </c>
      <c r="C63" s="48">
        <v>461580.37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461580.37</v>
      </c>
      <c r="M63"/>
    </row>
    <row r="64" spans="1:13" ht="18.75" customHeight="1">
      <c r="A64" s="47" t="s">
        <v>56</v>
      </c>
      <c r="B64" s="17">
        <v>0</v>
      </c>
      <c r="C64" s="48">
        <v>66483.2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66483.2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1728781.4468887872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1728781.4468887872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1413192.4163460322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1413192.4163460322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1445336.1915074643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1445336.1915074643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862690.1342902901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862690.1342902901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502119.9585422752</v>
      </c>
      <c r="I69" s="17">
        <v>0</v>
      </c>
      <c r="J69" s="17">
        <v>0</v>
      </c>
      <c r="K69" s="17">
        <v>0</v>
      </c>
      <c r="L69" s="46">
        <f t="shared" si="19"/>
        <v>502119.9585422752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604093.5123710353</v>
      </c>
      <c r="J70" s="17">
        <v>0</v>
      </c>
      <c r="K70" s="17">
        <v>0</v>
      </c>
      <c r="L70" s="46">
        <f t="shared" si="19"/>
        <v>604093.5123710353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751625.967988992</v>
      </c>
      <c r="K71" s="17">
        <v>0</v>
      </c>
      <c r="L71" s="46">
        <f t="shared" si="19"/>
        <v>751625.967988992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545488.11</v>
      </c>
      <c r="L72" s="46">
        <f t="shared" si="19"/>
        <v>545488.11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389527.51</v>
      </c>
      <c r="L73" s="46">
        <f t="shared" si="19"/>
        <v>389527.51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>
        <v>271191.5</v>
      </c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2023-08-23T19:28:34Z</dcterms:modified>
  <cp:category/>
  <cp:version/>
  <cp:contentType/>
  <cp:contentStatus/>
</cp:coreProperties>
</file>