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<sst xmlns="http://schemas.openxmlformats.org/spreadsheetml/2006/main" count="86" uniqueCount="85">
  <si>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</si>
  <si>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</si>
  <si>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</si>
  <si>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</si>
  <si>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</si>
  <si>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</si>
  <si>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</si>
  <si>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</si>
  <si>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</si>
  <si>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</si>
  <si>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</si>
  <si>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</si>
  <si>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</si>
  <si>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</si>
  <si>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</si>
  <si>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</si>
  <si>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</si>
  <si>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</si>
  <si>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</si>
  <si>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</si>
  <si>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</si>
  <si>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</si>
  <si>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</si>
  <si>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</si>
  <si>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</si>
  <si>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</si>
  <si>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</si>
  <si>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</si>
  <si>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</si>
  <si>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</si>
  <si>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</si>
  <si>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</si>
  <si>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</si>
  <si>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</si>
  <si>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</si>
  <si>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</si>
  <si>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</si>
  <si>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</si>
  <si>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</si>
  <si>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</si>
  <si>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</si>
  <si>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</si>
  <si>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</si>
  <si>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</si>
  <si>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</si>
  <si>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</si>
  <si>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</si>
  <si>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</si>
  <si>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</si>
  <si>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</si>
  <si>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</si>
  <si>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</si>
  <si>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</si>
  <si>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</si>
  <si>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</si>
  <si>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</si>
  <si>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</si>
  <si>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</si>
  <si>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</si>
  <si>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</si>
  <si>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</si>
  <si>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</si>
  <si>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</si>
  <si>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</si>
  <si>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</si>
  <si>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</si>
  <si>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</si>
  <si>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</si>
  <si>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</si>
  <si>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</si>
  <si>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</si>
  <si>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</si>
  <si>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</si>
  <si>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</si>
  <si>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</si>
  <si>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</si>
  <si>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</si>
  <si>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</si>
  <si>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</si>
  <si>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</si>
  <si>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</si>
  <si>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</si>
  <si>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</si>
  <si>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</si>
  <si>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13/08/23 - VENCIMENTO 18/08/23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</si>
</sst>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20085</v>
      </c>
      <c r="C7" s="10">
        <f aca="true" t="shared" si="0" ref="C7:K7">C8+C11</f>
        <v>27066</v>
      </c>
      <c r="D7" s="10">
        <f t="shared" si="0"/>
        <v>84582</v>
      </c>
      <c r="E7" s="10">
        <f t="shared" si="0"/>
        <v>72095</v>
      </c>
      <c r="F7" s="10">
        <f t="shared" si="0"/>
        <v>85666</v>
      </c>
      <c r="G7" s="10">
        <f t="shared" si="0"/>
        <v>34155</v>
      </c>
      <c r="H7" s="10">
        <f t="shared" si="0"/>
        <v>21775</v>
      </c>
      <c r="I7" s="10">
        <f t="shared" si="0"/>
        <v>35745</v>
      </c>
      <c r="J7" s="10">
        <f t="shared" si="0"/>
        <v>21814</v>
      </c>
      <c r="K7" s="10">
        <f t="shared" si="0"/>
        <v>65625</v>
      </c>
      <c r="L7" s="10">
        <f aca="true" t="shared" si="1" ref="L7:L13">SUM(B7:K7)</f>
        <v>468608</v>
      </c>
      <c r="M7" s="11"/>
    </row>
    <row r="8" spans="1:13" ht="17.25" customHeight="1">
      <c r="A8" s="12" t="s">
        <v>82</v>
      </c>
      <c r="B8" s="13">
        <f>B9+B10</f>
        <v>1654</v>
      </c>
      <c r="C8" s="13">
        <f aca="true" t="shared" si="2" ref="C8:K8">C9+C10</f>
        <v>1751</v>
      </c>
      <c r="D8" s="13">
        <f t="shared" si="2"/>
        <v>6511</v>
      </c>
      <c r="E8" s="13">
        <f t="shared" si="2"/>
        <v>5049</v>
      </c>
      <c r="F8" s="13">
        <f t="shared" si="2"/>
        <v>5859</v>
      </c>
      <c r="G8" s="13">
        <f t="shared" si="2"/>
        <v>2649</v>
      </c>
      <c r="H8" s="13">
        <f t="shared" si="2"/>
        <v>1464</v>
      </c>
      <c r="I8" s="13">
        <f t="shared" si="2"/>
        <v>1858</v>
      </c>
      <c r="J8" s="13">
        <f t="shared" si="2"/>
        <v>1338</v>
      </c>
      <c r="K8" s="13">
        <f t="shared" si="2"/>
        <v>3793</v>
      </c>
      <c r="L8" s="13">
        <f t="shared" si="1"/>
        <v>31926</v>
      </c>
      <c r="M8"/>
    </row>
    <row r="9" spans="1:13" ht="17.25" customHeight="1">
      <c r="A9" s="14" t="s">
        <v>18</v>
      </c>
      <c r="B9" s="15">
        <v>1654</v>
      </c>
      <c r="C9" s="15">
        <v>1751</v>
      </c>
      <c r="D9" s="15">
        <v>6511</v>
      </c>
      <c r="E9" s="15">
        <v>5049</v>
      </c>
      <c r="F9" s="15">
        <v>5859</v>
      </c>
      <c r="G9" s="15">
        <v>2649</v>
      </c>
      <c r="H9" s="15">
        <v>1434</v>
      </c>
      <c r="I9" s="15">
        <v>1858</v>
      </c>
      <c r="J9" s="15">
        <v>1338</v>
      </c>
      <c r="K9" s="15">
        <v>3793</v>
      </c>
      <c r="L9" s="13">
        <f t="shared" si="1"/>
        <v>31896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30</v>
      </c>
      <c r="M10"/>
    </row>
    <row r="11" spans="1:13" ht="17.25" customHeight="1">
      <c r="A11" s="12" t="s">
        <v>71</v>
      </c>
      <c r="B11" s="15">
        <v>18431</v>
      </c>
      <c r="C11" s="15">
        <v>25315</v>
      </c>
      <c r="D11" s="15">
        <v>78071</v>
      </c>
      <c r="E11" s="15">
        <v>67046</v>
      </c>
      <c r="F11" s="15">
        <v>79807</v>
      </c>
      <c r="G11" s="15">
        <v>31506</v>
      </c>
      <c r="H11" s="15">
        <v>20311</v>
      </c>
      <c r="I11" s="15">
        <v>33887</v>
      </c>
      <c r="J11" s="15">
        <v>20476</v>
      </c>
      <c r="K11" s="15">
        <v>61832</v>
      </c>
      <c r="L11" s="13">
        <f t="shared" si="1"/>
        <v>436682</v>
      </c>
      <c r="M11" s="60"/>
    </row>
    <row r="12" spans="1:13" ht="17.25" customHeight="1">
      <c r="A12" s="14" t="s">
        <v>83</v>
      </c>
      <c r="B12" s="15">
        <v>2747</v>
      </c>
      <c r="C12" s="15">
        <v>2213</v>
      </c>
      <c r="D12" s="15">
        <v>7328</v>
      </c>
      <c r="E12" s="15">
        <v>7708</v>
      </c>
      <c r="F12" s="15">
        <v>7535</v>
      </c>
      <c r="G12" s="15">
        <v>3143</v>
      </c>
      <c r="H12" s="15">
        <v>2160</v>
      </c>
      <c r="I12" s="15">
        <v>1983</v>
      </c>
      <c r="J12" s="15">
        <v>1597</v>
      </c>
      <c r="K12" s="15">
        <v>4135</v>
      </c>
      <c r="L12" s="13">
        <f t="shared" si="1"/>
        <v>40549</v>
      </c>
      <c r="M12" s="60"/>
    </row>
    <row r="13" spans="1:13" ht="17.25" customHeight="1">
      <c r="A13" s="14" t="s">
        <v>72</v>
      </c>
      <c r="B13" s="15">
        <f>+B11-B12</f>
        <v>15684</v>
      </c>
      <c r="C13" s="15">
        <f aca="true" t="shared" si="3" ref="C13:K13">+C11-C12</f>
        <v>23102</v>
      </c>
      <c r="D13" s="15">
        <f t="shared" si="3"/>
        <v>70743</v>
      </c>
      <c r="E13" s="15">
        <f t="shared" si="3"/>
        <v>59338</v>
      </c>
      <c r="F13" s="15">
        <f t="shared" si="3"/>
        <v>72272</v>
      </c>
      <c r="G13" s="15">
        <f t="shared" si="3"/>
        <v>28363</v>
      </c>
      <c r="H13" s="15">
        <f t="shared" si="3"/>
        <v>18151</v>
      </c>
      <c r="I13" s="15">
        <f t="shared" si="3"/>
        <v>31904</v>
      </c>
      <c r="J13" s="15">
        <f t="shared" si="3"/>
        <v>18879</v>
      </c>
      <c r="K13" s="15">
        <f t="shared" si="3"/>
        <v>57697</v>
      </c>
      <c r="L13" s="13">
        <f t="shared" si="1"/>
        <v>396133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1.544054024835103</v>
      </c>
      <c r="C18" s="22">
        <v>1.219650640176056</v>
      </c>
      <c r="D18" s="22">
        <v>1.187496778621604</v>
      </c>
      <c r="E18" s="22">
        <v>1.249511303922783</v>
      </c>
      <c r="F18" s="22">
        <v>1.370316449623711</v>
      </c>
      <c r="G18" s="22">
        <v>1.222839393384469</v>
      </c>
      <c r="H18" s="22">
        <v>1.255282104818869</v>
      </c>
      <c r="I18" s="22">
        <v>1.249238058925509</v>
      </c>
      <c r="J18" s="22">
        <v>1.375131441046602</v>
      </c>
      <c r="K18" s="22">
        <v>1.219529699540842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226495.87</v>
      </c>
      <c r="C20" s="25">
        <f aca="true" t="shared" si="4" ref="C20:K20">SUM(C21:C28)</f>
        <v>144365.08</v>
      </c>
      <c r="D20" s="25">
        <f t="shared" si="4"/>
        <v>519686.01999999996</v>
      </c>
      <c r="E20" s="25">
        <f t="shared" si="4"/>
        <v>468214.27999999997</v>
      </c>
      <c r="F20" s="25">
        <f t="shared" si="4"/>
        <v>538801.3099999999</v>
      </c>
      <c r="G20" s="25">
        <f t="shared" si="4"/>
        <v>215296.88</v>
      </c>
      <c r="H20" s="25">
        <f t="shared" si="4"/>
        <v>153597.55999999997</v>
      </c>
      <c r="I20" s="25">
        <f t="shared" si="4"/>
        <v>202371.75999999998</v>
      </c>
      <c r="J20" s="25">
        <f t="shared" si="4"/>
        <v>152975.81</v>
      </c>
      <c r="K20" s="25">
        <f t="shared" si="4"/>
        <v>325040.47000000003</v>
      </c>
      <c r="L20" s="25">
        <f>SUM(B20:K20)</f>
        <v>2946845.04</v>
      </c>
      <c r="M20"/>
    </row>
    <row r="21" spans="1:13" ht="17.25" customHeight="1">
      <c r="A21" s="26" t="s">
        <v>22</v>
      </c>
      <c r="B21" s="56">
        <f>ROUND((B15+B16)*B7,2)</f>
        <v>144316.75</v>
      </c>
      <c r="C21" s="56">
        <f aca="true" t="shared" si="5" ref="C21:K21">ROUND((C15+C16)*C7,2)</f>
        <v>109579.41</v>
      </c>
      <c r="D21" s="56">
        <f t="shared" si="5"/>
        <v>407558.37</v>
      </c>
      <c r="E21" s="56">
        <f t="shared" si="5"/>
        <v>351888.49</v>
      </c>
      <c r="F21" s="56">
        <f t="shared" si="5"/>
        <v>369443.19</v>
      </c>
      <c r="G21" s="56">
        <f t="shared" si="5"/>
        <v>161963.01</v>
      </c>
      <c r="H21" s="56">
        <f t="shared" si="5"/>
        <v>113739.54</v>
      </c>
      <c r="I21" s="56">
        <f t="shared" si="5"/>
        <v>154800.87</v>
      </c>
      <c r="J21" s="56">
        <f t="shared" si="5"/>
        <v>101742.68</v>
      </c>
      <c r="K21" s="56">
        <f t="shared" si="5"/>
        <v>249945.94</v>
      </c>
      <c r="L21" s="33">
        <f aca="true" t="shared" si="6" ref="L21:L28">SUM(B21:K21)</f>
        <v>2164978.25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78516.11</v>
      </c>
      <c r="C22" s="33">
        <f t="shared" si="7"/>
        <v>24069.19</v>
      </c>
      <c r="D22" s="33">
        <f t="shared" si="7"/>
        <v>76415.88</v>
      </c>
      <c r="E22" s="33">
        <f t="shared" si="7"/>
        <v>87800.16</v>
      </c>
      <c r="F22" s="33">
        <f t="shared" si="7"/>
        <v>136810.89</v>
      </c>
      <c r="G22" s="33">
        <f t="shared" si="7"/>
        <v>36091.74</v>
      </c>
      <c r="H22" s="33">
        <f t="shared" si="7"/>
        <v>29035.67</v>
      </c>
      <c r="I22" s="33">
        <f t="shared" si="7"/>
        <v>38582.27</v>
      </c>
      <c r="J22" s="33">
        <f t="shared" si="7"/>
        <v>38166.88</v>
      </c>
      <c r="K22" s="33">
        <f t="shared" si="7"/>
        <v>54870.56</v>
      </c>
      <c r="L22" s="33">
        <f t="shared" si="6"/>
        <v>600359.3499999999</v>
      </c>
      <c r="M22"/>
    </row>
    <row r="23" spans="1:13" ht="17.25" customHeight="1">
      <c r="A23" s="27" t="s">
        <v>24</v>
      </c>
      <c r="B23" s="33">
        <v>929.19</v>
      </c>
      <c r="C23" s="33">
        <v>8296.37</v>
      </c>
      <c r="D23" s="33">
        <v>29861.62</v>
      </c>
      <c r="E23" s="33">
        <v>23066.44</v>
      </c>
      <c r="F23" s="33">
        <v>26840.07</v>
      </c>
      <c r="G23" s="33">
        <v>16205.94</v>
      </c>
      <c r="H23" s="33">
        <v>8404.81</v>
      </c>
      <c r="I23" s="33">
        <v>6371.61</v>
      </c>
      <c r="J23" s="33">
        <v>8760.97</v>
      </c>
      <c r="K23" s="33">
        <v>15331.7</v>
      </c>
      <c r="L23" s="33">
        <f t="shared" si="6"/>
        <v>144068.72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549.7</v>
      </c>
      <c r="C26" s="33">
        <v>349.1</v>
      </c>
      <c r="D26" s="33">
        <v>1260.92</v>
      </c>
      <c r="E26" s="33">
        <v>1135.87</v>
      </c>
      <c r="F26" s="33">
        <v>1307.82</v>
      </c>
      <c r="G26" s="33">
        <v>521.04</v>
      </c>
      <c r="H26" s="33">
        <v>372.55</v>
      </c>
      <c r="I26" s="33">
        <v>489.78</v>
      </c>
      <c r="J26" s="33">
        <v>369.94</v>
      </c>
      <c r="K26" s="33">
        <v>789.38</v>
      </c>
      <c r="L26" s="33">
        <f t="shared" si="6"/>
        <v>7146.099999999999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-109526.65000000001</v>
      </c>
      <c r="C31" s="33">
        <f t="shared" si="8"/>
        <v>-7704.4</v>
      </c>
      <c r="D31" s="33">
        <f t="shared" si="8"/>
        <v>-28648.4</v>
      </c>
      <c r="E31" s="33">
        <f t="shared" si="8"/>
        <v>-409334.25</v>
      </c>
      <c r="F31" s="33">
        <f t="shared" si="8"/>
        <v>-25779.6</v>
      </c>
      <c r="G31" s="33">
        <f t="shared" si="8"/>
        <v>-11655.6</v>
      </c>
      <c r="H31" s="33">
        <f t="shared" si="8"/>
        <v>-6309.6</v>
      </c>
      <c r="I31" s="33">
        <f t="shared" si="8"/>
        <v>-179175.2</v>
      </c>
      <c r="J31" s="33">
        <f t="shared" si="8"/>
        <v>-5887.2</v>
      </c>
      <c r="K31" s="33">
        <f t="shared" si="8"/>
        <v>-16689.2</v>
      </c>
      <c r="L31" s="33">
        <f aca="true" t="shared" si="9" ref="L31:L38">SUM(B31:K31)</f>
        <v>-800710.0999999999</v>
      </c>
      <c r="M31"/>
    </row>
    <row r="32" spans="1:13" ht="18.75" customHeight="1">
      <c r="A32" s="27" t="s">
        <v>28</v>
      </c>
      <c r="B32" s="33">
        <f>B33+B34+B35+B36</f>
        <v>-7277.6</v>
      </c>
      <c r="C32" s="33">
        <f aca="true" t="shared" si="10" ref="C32:K32">C33+C34+C35+C36</f>
        <v>-7704.4</v>
      </c>
      <c r="D32" s="33">
        <f t="shared" si="10"/>
        <v>-28648.4</v>
      </c>
      <c r="E32" s="33">
        <f t="shared" si="10"/>
        <v>-22215.6</v>
      </c>
      <c r="F32" s="33">
        <f t="shared" si="10"/>
        <v>-25779.6</v>
      </c>
      <c r="G32" s="33">
        <f t="shared" si="10"/>
        <v>-11655.6</v>
      </c>
      <c r="H32" s="33">
        <f t="shared" si="10"/>
        <v>-6309.6</v>
      </c>
      <c r="I32" s="33">
        <f t="shared" si="10"/>
        <v>-8175.2</v>
      </c>
      <c r="J32" s="33">
        <f t="shared" si="10"/>
        <v>-5887.2</v>
      </c>
      <c r="K32" s="33">
        <f t="shared" si="10"/>
        <v>-16689.2</v>
      </c>
      <c r="L32" s="33">
        <f t="shared" si="9"/>
        <v>-140342.40000000002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-7277.6</v>
      </c>
      <c r="C33" s="33">
        <f t="shared" si="11"/>
        <v>-7704.4</v>
      </c>
      <c r="D33" s="33">
        <f t="shared" si="11"/>
        <v>-28648.4</v>
      </c>
      <c r="E33" s="33">
        <f t="shared" si="11"/>
        <v>-22215.6</v>
      </c>
      <c r="F33" s="33">
        <f t="shared" si="11"/>
        <v>-25779.6</v>
      </c>
      <c r="G33" s="33">
        <f t="shared" si="11"/>
        <v>-11655.6</v>
      </c>
      <c r="H33" s="33">
        <f t="shared" si="11"/>
        <v>-6309.6</v>
      </c>
      <c r="I33" s="33">
        <f t="shared" si="11"/>
        <v>-8175.2</v>
      </c>
      <c r="J33" s="33">
        <f t="shared" si="11"/>
        <v>-5887.2</v>
      </c>
      <c r="K33" s="33">
        <f t="shared" si="11"/>
        <v>-16689.2</v>
      </c>
      <c r="L33" s="33">
        <f t="shared" si="9"/>
        <v>-140342.40000000002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-660367.7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116969.21999999999</v>
      </c>
      <c r="C55" s="41">
        <f t="shared" si="16"/>
        <v>136660.68</v>
      </c>
      <c r="D55" s="41">
        <f t="shared" si="16"/>
        <v>491037.61999999994</v>
      </c>
      <c r="E55" s="41">
        <f t="shared" si="16"/>
        <v>58880.02999999997</v>
      </c>
      <c r="F55" s="41">
        <f t="shared" si="16"/>
        <v>513021.70999999996</v>
      </c>
      <c r="G55" s="41">
        <f t="shared" si="16"/>
        <v>203641.28</v>
      </c>
      <c r="H55" s="41">
        <f t="shared" si="16"/>
        <v>147287.95999999996</v>
      </c>
      <c r="I55" s="41">
        <f t="shared" si="16"/>
        <v>23196.55999999997</v>
      </c>
      <c r="J55" s="41">
        <f t="shared" si="16"/>
        <v>147088.61</v>
      </c>
      <c r="K55" s="41">
        <f t="shared" si="16"/>
        <v>308351.27</v>
      </c>
      <c r="L55" s="42">
        <f t="shared" si="14"/>
        <v>2146134.94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116969.21</v>
      </c>
      <c r="C61" s="41">
        <f aca="true" t="shared" si="18" ref="C61:J61">SUM(C62:C73)</f>
        <v>136660.68</v>
      </c>
      <c r="D61" s="41">
        <f t="shared" si="18"/>
        <v>491037.62611952424</v>
      </c>
      <c r="E61" s="41">
        <f t="shared" si="18"/>
        <v>58880.012553700595</v>
      </c>
      <c r="F61" s="41">
        <f t="shared" si="18"/>
        <v>513021.7101361839</v>
      </c>
      <c r="G61" s="41">
        <f t="shared" si="18"/>
        <v>203641.28195815661</v>
      </c>
      <c r="H61" s="41">
        <f t="shared" si="18"/>
        <v>147287.95040984664</v>
      </c>
      <c r="I61" s="41">
        <f>SUM(I62:I78)</f>
        <v>23196.55917927809</v>
      </c>
      <c r="J61" s="41">
        <f t="shared" si="18"/>
        <v>147088.6086938193</v>
      </c>
      <c r="K61" s="41">
        <f>SUM(K62:K75)</f>
        <v>308351.26</v>
      </c>
      <c r="L61" s="46">
        <f>SUM(B61:K61)</f>
        <v>2146134.8990505096</v>
      </c>
      <c r="M61" s="40"/>
    </row>
    <row r="62" spans="1:13" ht="18.75" customHeight="1">
      <c r="A62" s="47" t="s">
        <v>46</v>
      </c>
      <c r="B62" s="48">
        <v>116969.21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116969.21</v>
      </c>
      <c r="M62"/>
    </row>
    <row r="63" spans="1:13" ht="18.75" customHeight="1">
      <c r="A63" s="47" t="s">
        <v>55</v>
      </c>
      <c r="B63" s="17">
        <v>0</v>
      </c>
      <c r="C63" s="48">
        <v>119482.43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119482.43</v>
      </c>
      <c r="M63"/>
    </row>
    <row r="64" spans="1:13" ht="18.75" customHeight="1">
      <c r="A64" s="47" t="s">
        <v>56</v>
      </c>
      <c r="B64" s="17">
        <v>0</v>
      </c>
      <c r="C64" s="48">
        <v>17178.25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17178.25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491037.62611952424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491037.62611952424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58880.012553700595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58880.012553700595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513021.7101361839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513021.7101361839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203641.28195815661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203641.28195815661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147287.95040984664</v>
      </c>
      <c r="I69" s="17">
        <v>0</v>
      </c>
      <c r="J69" s="17">
        <v>0</v>
      </c>
      <c r="K69" s="17">
        <v>0</v>
      </c>
      <c r="L69" s="46">
        <f t="shared" si="19"/>
        <v>147287.95040984664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23196.55917927809</v>
      </c>
      <c r="J70" s="17">
        <v>0</v>
      </c>
      <c r="K70" s="17">
        <v>0</v>
      </c>
      <c r="L70" s="46">
        <f t="shared" si="19"/>
        <v>23196.55917927809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147088.6086938193</v>
      </c>
      <c r="K71" s="17">
        <v>0</v>
      </c>
      <c r="L71" s="46">
        <f t="shared" si="19"/>
        <v>147088.6086938193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152294.69</v>
      </c>
      <c r="L72" s="46">
        <f t="shared" si="19"/>
        <v>152294.69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156056.57</v>
      </c>
      <c r="L73" s="46">
        <f t="shared" si="19"/>
        <v>156056.57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2023-08-17T21:24:46Z</dcterms:modified>
  <cp:category/>
  <cp:version/>
  <cp:contentType/>
  <cp:contentStatus/>
</cp:coreProperties>
</file>