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<sst xmlns="http://schemas.openxmlformats.org/spreadsheetml/2006/main" count="86" uniqueCount="85">
  <si>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</si>
  <si>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</si>
  <si>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</si>
  <si>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</si>
  <si>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</si>
  <si>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</si>
  <si>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</si>
  <si>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</si>
  <si>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</si>
  <si>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</si>
  <si>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</si>
  <si>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</si>
  <si>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</si>
  <si>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</si>
  <si>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</si>
  <si>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</si>
  <si>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</si>
  <si>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</si>
  <si>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</si>
  <si>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</si>
  <si>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</si>
  <si>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</si>
  <si>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</si>
  <si>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</si>
  <si>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</si>
  <si>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</si>
  <si>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</si>
  <si>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</si>
  <si>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</si>
  <si>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</si>
  <si>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</si>
  <si>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</si>
  <si>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</si>
  <si>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</si>
  <si>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</si>
  <si>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</si>
  <si>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</si>
  <si>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</si>
  <si>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</si>
  <si>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</si>
  <si>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</si>
  <si>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</si>
  <si>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</si>
  <si>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</si>
  <si>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</si>
  <si>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</si>
  <si>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</si>
  <si>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</si>
  <si>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</si>
  <si>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</si>
  <si>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</si>
  <si>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</si>
  <si>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</si>
  <si>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</si>
  <si>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</si>
  <si>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</si>
  <si>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</si>
  <si>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</si>
  <si>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</si>
  <si>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</si>
  <si>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</si>
  <si>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</si>
  <si>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</si>
  <si>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</si>
  <si>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</si>
  <si>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</si>
  <si>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</si>
  <si>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</si>
  <si>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</si>
  <si>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</si>
  <si>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</si>
  <si>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</si>
  <si>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</si>
  <si>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</si>
  <si>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</si>
  <si>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</si>
  <si>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</si>
  <si>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</si>
  <si>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</si>
  <si>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</si>
  <si>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</si>
  <si>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</si>
  <si>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</si>
  <si>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</si>
  <si>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12/08/23 - VENCIMENTO 18/08/23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</si>
</sst>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44737</v>
      </c>
      <c r="C7" s="10">
        <f aca="true" t="shared" si="0" ref="C7:K7">C8+C11</f>
        <v>59253</v>
      </c>
      <c r="D7" s="10">
        <f t="shared" si="0"/>
        <v>184592</v>
      </c>
      <c r="E7" s="10">
        <f t="shared" si="0"/>
        <v>149187</v>
      </c>
      <c r="F7" s="10">
        <f t="shared" si="0"/>
        <v>163176</v>
      </c>
      <c r="G7" s="10">
        <f t="shared" si="0"/>
        <v>75122</v>
      </c>
      <c r="H7" s="10">
        <f t="shared" si="0"/>
        <v>38831</v>
      </c>
      <c r="I7" s="10">
        <f t="shared" si="0"/>
        <v>70886</v>
      </c>
      <c r="J7" s="10">
        <f t="shared" si="0"/>
        <v>44623</v>
      </c>
      <c r="K7" s="10">
        <f t="shared" si="0"/>
        <v>126024</v>
      </c>
      <c r="L7" s="10">
        <f aca="true" t="shared" si="1" ref="L7:L13">SUM(B7:K7)</f>
        <v>956431</v>
      </c>
      <c r="M7" s="11"/>
    </row>
    <row r="8" spans="1:13" ht="17.25" customHeight="1">
      <c r="A8" s="12" t="s">
        <v>82</v>
      </c>
      <c r="B8" s="13">
        <f>B9+B10</f>
        <v>3182</v>
      </c>
      <c r="C8" s="13">
        <f aca="true" t="shared" si="2" ref="C8:K8">C9+C10</f>
        <v>3660</v>
      </c>
      <c r="D8" s="13">
        <f t="shared" si="2"/>
        <v>12459</v>
      </c>
      <c r="E8" s="13">
        <f t="shared" si="2"/>
        <v>9159</v>
      </c>
      <c r="F8" s="13">
        <f t="shared" si="2"/>
        <v>9295</v>
      </c>
      <c r="G8" s="13">
        <f t="shared" si="2"/>
        <v>5237</v>
      </c>
      <c r="H8" s="13">
        <f t="shared" si="2"/>
        <v>2182</v>
      </c>
      <c r="I8" s="13">
        <f t="shared" si="2"/>
        <v>3122</v>
      </c>
      <c r="J8" s="13">
        <f t="shared" si="2"/>
        <v>2638</v>
      </c>
      <c r="K8" s="13">
        <f t="shared" si="2"/>
        <v>6978</v>
      </c>
      <c r="L8" s="13">
        <f t="shared" si="1"/>
        <v>57912</v>
      </c>
      <c r="M8"/>
    </row>
    <row r="9" spans="1:13" ht="17.25" customHeight="1">
      <c r="A9" s="14" t="s">
        <v>18</v>
      </c>
      <c r="B9" s="15">
        <v>3179</v>
      </c>
      <c r="C9" s="15">
        <v>3660</v>
      </c>
      <c r="D9" s="15">
        <v>12459</v>
      </c>
      <c r="E9" s="15">
        <v>9159</v>
      </c>
      <c r="F9" s="15">
        <v>9295</v>
      </c>
      <c r="G9" s="15">
        <v>5237</v>
      </c>
      <c r="H9" s="15">
        <v>2148</v>
      </c>
      <c r="I9" s="15">
        <v>3122</v>
      </c>
      <c r="J9" s="15">
        <v>2638</v>
      </c>
      <c r="K9" s="15">
        <v>6978</v>
      </c>
      <c r="L9" s="13">
        <f t="shared" si="1"/>
        <v>57875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34</v>
      </c>
      <c r="I10" s="15">
        <v>0</v>
      </c>
      <c r="J10" s="15">
        <v>0</v>
      </c>
      <c r="K10" s="15">
        <v>0</v>
      </c>
      <c r="L10" s="13">
        <f t="shared" si="1"/>
        <v>37</v>
      </c>
      <c r="M10"/>
    </row>
    <row r="11" spans="1:13" ht="17.25" customHeight="1">
      <c r="A11" s="12" t="s">
        <v>71</v>
      </c>
      <c r="B11" s="15">
        <v>41555</v>
      </c>
      <c r="C11" s="15">
        <v>55593</v>
      </c>
      <c r="D11" s="15">
        <v>172133</v>
      </c>
      <c r="E11" s="15">
        <v>140028</v>
      </c>
      <c r="F11" s="15">
        <v>153881</v>
      </c>
      <c r="G11" s="15">
        <v>69885</v>
      </c>
      <c r="H11" s="15">
        <v>36649</v>
      </c>
      <c r="I11" s="15">
        <v>67764</v>
      </c>
      <c r="J11" s="15">
        <v>41985</v>
      </c>
      <c r="K11" s="15">
        <v>119046</v>
      </c>
      <c r="L11" s="13">
        <f t="shared" si="1"/>
        <v>898519</v>
      </c>
      <c r="M11" s="60"/>
    </row>
    <row r="12" spans="1:13" ht="17.25" customHeight="1">
      <c r="A12" s="14" t="s">
        <v>83</v>
      </c>
      <c r="B12" s="15">
        <v>5139</v>
      </c>
      <c r="C12" s="15">
        <v>4643</v>
      </c>
      <c r="D12" s="15">
        <v>15481</v>
      </c>
      <c r="E12" s="15">
        <v>14806</v>
      </c>
      <c r="F12" s="15">
        <v>13961</v>
      </c>
      <c r="G12" s="15">
        <v>7242</v>
      </c>
      <c r="H12" s="15">
        <v>3605</v>
      </c>
      <c r="I12" s="15">
        <v>3725</v>
      </c>
      <c r="J12" s="15">
        <v>3380</v>
      </c>
      <c r="K12" s="15">
        <v>7774</v>
      </c>
      <c r="L12" s="13">
        <f t="shared" si="1"/>
        <v>79756</v>
      </c>
      <c r="M12" s="60"/>
    </row>
    <row r="13" spans="1:13" ht="17.25" customHeight="1">
      <c r="A13" s="14" t="s">
        <v>72</v>
      </c>
      <c r="B13" s="15">
        <f>+B11-B12</f>
        <v>36416</v>
      </c>
      <c r="C13" s="15">
        <f aca="true" t="shared" si="3" ref="C13:K13">+C11-C12</f>
        <v>50950</v>
      </c>
      <c r="D13" s="15">
        <f t="shared" si="3"/>
        <v>156652</v>
      </c>
      <c r="E13" s="15">
        <f t="shared" si="3"/>
        <v>125222</v>
      </c>
      <c r="F13" s="15">
        <f t="shared" si="3"/>
        <v>139920</v>
      </c>
      <c r="G13" s="15">
        <f t="shared" si="3"/>
        <v>62643</v>
      </c>
      <c r="H13" s="15">
        <f t="shared" si="3"/>
        <v>33044</v>
      </c>
      <c r="I13" s="15">
        <f t="shared" si="3"/>
        <v>64039</v>
      </c>
      <c r="J13" s="15">
        <f t="shared" si="3"/>
        <v>38605</v>
      </c>
      <c r="K13" s="15">
        <f t="shared" si="3"/>
        <v>111272</v>
      </c>
      <c r="L13" s="13">
        <f t="shared" si="1"/>
        <v>818763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1.522979322722396</v>
      </c>
      <c r="C18" s="22">
        <v>1.235163949769874</v>
      </c>
      <c r="D18" s="22">
        <v>1.202610316574097</v>
      </c>
      <c r="E18" s="22">
        <v>1.290499968642785</v>
      </c>
      <c r="F18" s="22">
        <v>1.357416853065389</v>
      </c>
      <c r="G18" s="22">
        <v>1.261837544050353</v>
      </c>
      <c r="H18" s="22">
        <v>1.258226127280638</v>
      </c>
      <c r="I18" s="22">
        <v>1.275006422747142</v>
      </c>
      <c r="J18" s="22">
        <v>1.364522882267187</v>
      </c>
      <c r="K18" s="22">
        <v>1.223940500674266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493606.8</v>
      </c>
      <c r="C20" s="25">
        <f aca="true" t="shared" si="4" ref="C20:K20">SUM(C21:C28)</f>
        <v>307910.93000000005</v>
      </c>
      <c r="D20" s="25">
        <f t="shared" si="4"/>
        <v>1122900.7600000002</v>
      </c>
      <c r="E20" s="25">
        <f t="shared" si="4"/>
        <v>976098.97</v>
      </c>
      <c r="F20" s="25">
        <f t="shared" si="4"/>
        <v>998910.3399999999</v>
      </c>
      <c r="G20" s="25">
        <f t="shared" si="4"/>
        <v>469801.82</v>
      </c>
      <c r="H20" s="25">
        <f t="shared" si="4"/>
        <v>267869.88</v>
      </c>
      <c r="I20" s="25">
        <f t="shared" si="4"/>
        <v>404002.1</v>
      </c>
      <c r="J20" s="25">
        <f t="shared" si="4"/>
        <v>298912.29999999993</v>
      </c>
      <c r="K20" s="25">
        <f t="shared" si="4"/>
        <v>612769.1299999999</v>
      </c>
      <c r="L20" s="25">
        <f>SUM(B20:K20)</f>
        <v>5952783.029999999</v>
      </c>
      <c r="M20"/>
    </row>
    <row r="21" spans="1:13" ht="17.25" customHeight="1">
      <c r="A21" s="26" t="s">
        <v>22</v>
      </c>
      <c r="B21" s="56">
        <f>ROUND((B15+B16)*B7,2)</f>
        <v>321448.77</v>
      </c>
      <c r="C21" s="56">
        <f aca="true" t="shared" si="5" ref="C21:K21">ROUND((C15+C16)*C7,2)</f>
        <v>239891.7</v>
      </c>
      <c r="D21" s="56">
        <f t="shared" si="5"/>
        <v>889456.55</v>
      </c>
      <c r="E21" s="56">
        <f t="shared" si="5"/>
        <v>728166.83</v>
      </c>
      <c r="F21" s="56">
        <f t="shared" si="5"/>
        <v>703712.82</v>
      </c>
      <c r="G21" s="56">
        <f t="shared" si="5"/>
        <v>356228.52</v>
      </c>
      <c r="H21" s="56">
        <f t="shared" si="5"/>
        <v>202829.85</v>
      </c>
      <c r="I21" s="56">
        <f t="shared" si="5"/>
        <v>306986</v>
      </c>
      <c r="J21" s="56">
        <f t="shared" si="5"/>
        <v>208126.13</v>
      </c>
      <c r="K21" s="56">
        <f t="shared" si="5"/>
        <v>479987.61</v>
      </c>
      <c r="L21" s="33">
        <f aca="true" t="shared" si="6" ref="L21:L28">SUM(B21:K21)</f>
        <v>4436834.78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168111.06</v>
      </c>
      <c r="C22" s="33">
        <f t="shared" si="7"/>
        <v>56413.88</v>
      </c>
      <c r="D22" s="33">
        <f t="shared" si="7"/>
        <v>180213.07</v>
      </c>
      <c r="E22" s="33">
        <f t="shared" si="7"/>
        <v>211532.44</v>
      </c>
      <c r="F22" s="33">
        <f t="shared" si="7"/>
        <v>251518.82</v>
      </c>
      <c r="G22" s="33">
        <f t="shared" si="7"/>
        <v>93274</v>
      </c>
      <c r="H22" s="33">
        <f t="shared" si="7"/>
        <v>52375.97</v>
      </c>
      <c r="I22" s="33">
        <f t="shared" si="7"/>
        <v>84423.12</v>
      </c>
      <c r="J22" s="33">
        <f t="shared" si="7"/>
        <v>75866.74</v>
      </c>
      <c r="K22" s="33">
        <f t="shared" si="7"/>
        <v>107488.67</v>
      </c>
      <c r="L22" s="33">
        <f t="shared" si="6"/>
        <v>1281217.7699999998</v>
      </c>
      <c r="M22"/>
    </row>
    <row r="23" spans="1:13" ht="17.25" customHeight="1">
      <c r="A23" s="27" t="s">
        <v>24</v>
      </c>
      <c r="B23" s="33">
        <v>1261.05</v>
      </c>
      <c r="C23" s="33">
        <v>9159.19</v>
      </c>
      <c r="D23" s="33">
        <v>47274.17</v>
      </c>
      <c r="E23" s="33">
        <v>30885.8</v>
      </c>
      <c r="F23" s="33">
        <v>38062.73</v>
      </c>
      <c r="G23" s="33">
        <v>19211</v>
      </c>
      <c r="H23" s="33">
        <v>10293.42</v>
      </c>
      <c r="I23" s="33">
        <v>9973.37</v>
      </c>
      <c r="J23" s="33">
        <v>10619.36</v>
      </c>
      <c r="K23" s="33">
        <v>20442.26</v>
      </c>
      <c r="L23" s="33">
        <f t="shared" si="6"/>
        <v>197182.35000000003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601.8</v>
      </c>
      <c r="C26" s="33">
        <v>375.15</v>
      </c>
      <c r="D26" s="33">
        <v>1367.74</v>
      </c>
      <c r="E26" s="33">
        <v>1190.58</v>
      </c>
      <c r="F26" s="33">
        <v>1216.63</v>
      </c>
      <c r="G26" s="33">
        <v>573.15</v>
      </c>
      <c r="H26" s="33">
        <v>325.65</v>
      </c>
      <c r="I26" s="33">
        <v>492.38</v>
      </c>
      <c r="J26" s="33">
        <v>364.73</v>
      </c>
      <c r="K26" s="33">
        <v>747.7</v>
      </c>
      <c r="L26" s="33">
        <f t="shared" si="6"/>
        <v>7255.509999999999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326.82</v>
      </c>
      <c r="K27" s="33">
        <v>440.83</v>
      </c>
      <c r="L27" s="33">
        <f t="shared" si="6"/>
        <v>4167.84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-116236.65000000001</v>
      </c>
      <c r="C31" s="33">
        <f t="shared" si="8"/>
        <v>-16104</v>
      </c>
      <c r="D31" s="33">
        <f t="shared" si="8"/>
        <v>-54819.6</v>
      </c>
      <c r="E31" s="33">
        <f t="shared" si="8"/>
        <v>-801818.25</v>
      </c>
      <c r="F31" s="33">
        <f t="shared" si="8"/>
        <v>-40898</v>
      </c>
      <c r="G31" s="33">
        <f t="shared" si="8"/>
        <v>-23042.8</v>
      </c>
      <c r="H31" s="33">
        <f t="shared" si="8"/>
        <v>-9451.2</v>
      </c>
      <c r="I31" s="33">
        <f t="shared" si="8"/>
        <v>-328736.8</v>
      </c>
      <c r="J31" s="33">
        <f t="shared" si="8"/>
        <v>-11607.2</v>
      </c>
      <c r="K31" s="33">
        <f t="shared" si="8"/>
        <v>-30703.2</v>
      </c>
      <c r="L31" s="33">
        <f aca="true" t="shared" si="9" ref="L31:L38">SUM(B31:K31)</f>
        <v>-1433417.7</v>
      </c>
      <c r="M31"/>
    </row>
    <row r="32" spans="1:13" ht="18.75" customHeight="1">
      <c r="A32" s="27" t="s">
        <v>28</v>
      </c>
      <c r="B32" s="33">
        <f>B33+B34+B35+B36</f>
        <v>-13987.6</v>
      </c>
      <c r="C32" s="33">
        <f aca="true" t="shared" si="10" ref="C32:K32">C33+C34+C35+C36</f>
        <v>-16104</v>
      </c>
      <c r="D32" s="33">
        <f t="shared" si="10"/>
        <v>-54819.6</v>
      </c>
      <c r="E32" s="33">
        <f t="shared" si="10"/>
        <v>-40299.6</v>
      </c>
      <c r="F32" s="33">
        <f t="shared" si="10"/>
        <v>-40898</v>
      </c>
      <c r="G32" s="33">
        <f t="shared" si="10"/>
        <v>-23042.8</v>
      </c>
      <c r="H32" s="33">
        <f t="shared" si="10"/>
        <v>-9451.2</v>
      </c>
      <c r="I32" s="33">
        <f t="shared" si="10"/>
        <v>-13736.8</v>
      </c>
      <c r="J32" s="33">
        <f t="shared" si="10"/>
        <v>-11607.2</v>
      </c>
      <c r="K32" s="33">
        <f t="shared" si="10"/>
        <v>-30703.2</v>
      </c>
      <c r="L32" s="33">
        <f t="shared" si="9"/>
        <v>-254650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-13987.6</v>
      </c>
      <c r="C33" s="33">
        <f t="shared" si="11"/>
        <v>-16104</v>
      </c>
      <c r="D33" s="33">
        <f t="shared" si="11"/>
        <v>-54819.6</v>
      </c>
      <c r="E33" s="33">
        <f t="shared" si="11"/>
        <v>-40299.6</v>
      </c>
      <c r="F33" s="33">
        <f t="shared" si="11"/>
        <v>-40898</v>
      </c>
      <c r="G33" s="33">
        <f t="shared" si="11"/>
        <v>-23042.8</v>
      </c>
      <c r="H33" s="33">
        <f t="shared" si="11"/>
        <v>-9451.2</v>
      </c>
      <c r="I33" s="33">
        <f t="shared" si="11"/>
        <v>-13736.8</v>
      </c>
      <c r="J33" s="33">
        <f t="shared" si="11"/>
        <v>-11607.2</v>
      </c>
      <c r="K33" s="33">
        <f t="shared" si="11"/>
        <v>-30703.2</v>
      </c>
      <c r="L33" s="33">
        <f t="shared" si="9"/>
        <v>-254650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-761518.65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-1178767.7000000002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377370.14999999997</v>
      </c>
      <c r="C55" s="41">
        <f t="shared" si="16"/>
        <v>291806.93000000005</v>
      </c>
      <c r="D55" s="41">
        <f t="shared" si="16"/>
        <v>1068081.1600000001</v>
      </c>
      <c r="E55" s="41">
        <f t="shared" si="16"/>
        <v>174280.71999999997</v>
      </c>
      <c r="F55" s="41">
        <f t="shared" si="16"/>
        <v>958012.3399999999</v>
      </c>
      <c r="G55" s="41">
        <f t="shared" si="16"/>
        <v>446759.02</v>
      </c>
      <c r="H55" s="41">
        <f t="shared" si="16"/>
        <v>258418.68</v>
      </c>
      <c r="I55" s="41">
        <f t="shared" si="16"/>
        <v>75265.29999999999</v>
      </c>
      <c r="J55" s="41">
        <f t="shared" si="16"/>
        <v>287305.0999999999</v>
      </c>
      <c r="K55" s="41">
        <f t="shared" si="16"/>
        <v>582065.9299999999</v>
      </c>
      <c r="L55" s="42">
        <f t="shared" si="14"/>
        <v>4519365.33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377370.15</v>
      </c>
      <c r="C61" s="41">
        <f aca="true" t="shared" si="18" ref="C61:J61">SUM(C62:C73)</f>
        <v>291806.92</v>
      </c>
      <c r="D61" s="41">
        <f t="shared" si="18"/>
        <v>1068081.15987103</v>
      </c>
      <c r="E61" s="41">
        <f t="shared" si="18"/>
        <v>174280.725489981</v>
      </c>
      <c r="F61" s="41">
        <f t="shared" si="18"/>
        <v>958012.340804395</v>
      </c>
      <c r="G61" s="41">
        <f t="shared" si="18"/>
        <v>446759.02416017075</v>
      </c>
      <c r="H61" s="41">
        <f t="shared" si="18"/>
        <v>258418.67607874732</v>
      </c>
      <c r="I61" s="41">
        <f>SUM(I62:I78)</f>
        <v>75265.30574497499</v>
      </c>
      <c r="J61" s="41">
        <f t="shared" si="18"/>
        <v>287305.0984547638</v>
      </c>
      <c r="K61" s="41">
        <f>SUM(K62:K75)</f>
        <v>582065.93</v>
      </c>
      <c r="L61" s="46">
        <f>SUM(B61:K61)</f>
        <v>4519365.330604062</v>
      </c>
      <c r="M61" s="40"/>
    </row>
    <row r="62" spans="1:13" ht="18.75" customHeight="1">
      <c r="A62" s="47" t="s">
        <v>46</v>
      </c>
      <c r="B62" s="48">
        <v>377370.15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377370.15</v>
      </c>
      <c r="M62"/>
    </row>
    <row r="63" spans="1:13" ht="18.75" customHeight="1">
      <c r="A63" s="47" t="s">
        <v>55</v>
      </c>
      <c r="B63" s="17">
        <v>0</v>
      </c>
      <c r="C63" s="48">
        <v>255126.79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255126.79</v>
      </c>
      <c r="M63"/>
    </row>
    <row r="64" spans="1:13" ht="18.75" customHeight="1">
      <c r="A64" s="47" t="s">
        <v>56</v>
      </c>
      <c r="B64" s="17">
        <v>0</v>
      </c>
      <c r="C64" s="48">
        <v>36680.13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36680.13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1068081.15987103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1068081.15987103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174280.725489981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174280.725489981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958012.340804395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958012.340804395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446759.02416017075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446759.02416017075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258418.67607874732</v>
      </c>
      <c r="I69" s="17">
        <v>0</v>
      </c>
      <c r="J69" s="17">
        <v>0</v>
      </c>
      <c r="K69" s="17">
        <v>0</v>
      </c>
      <c r="L69" s="46">
        <f t="shared" si="19"/>
        <v>258418.67607874732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75265.30574497499</v>
      </c>
      <c r="J70" s="17">
        <v>0</v>
      </c>
      <c r="K70" s="17">
        <v>0</v>
      </c>
      <c r="L70" s="46">
        <f t="shared" si="19"/>
        <v>75265.30574497499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287305.0984547638</v>
      </c>
      <c r="K71" s="17">
        <v>0</v>
      </c>
      <c r="L71" s="46">
        <f t="shared" si="19"/>
        <v>287305.0984547638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324559.96</v>
      </c>
      <c r="L72" s="46">
        <f t="shared" si="19"/>
        <v>324559.96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257505.97</v>
      </c>
      <c r="L73" s="46">
        <f t="shared" si="19"/>
        <v>257505.97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2023-08-17T21:23:56Z</dcterms:modified>
  <cp:category/>
  <cp:version/>
  <cp:contentType/>
  <cp:contentStatus/>
</cp:coreProperties>
</file>