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<sst xmlns="http://schemas.openxmlformats.org/spreadsheetml/2006/main" count="87" uniqueCount="86">
  <si>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</si>
  <si>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</si>
  <si>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</si>
  <si>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</si>
  <si>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</si>
  <si>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</si>
  <si>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</si>
  <si>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</si>
  <si>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</si>
  <si>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</si>
  <si>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</si>
  <si>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</si>
  <si>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</si>
  <si>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</si>
  <si>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</si>
  <si>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</si>
  <si>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</si>
  <si>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</si>
  <si>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</si>
  <si>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</si>
  <si>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</si>
  <si>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</si>
  <si>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</si>
  <si>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</si>
  <si>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</si>
  <si>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</si>
  <si>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</si>
  <si>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</si>
  <si>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</si>
  <si>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</si>
  <si>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</si>
  <si>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</si>
  <si>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</si>
  <si>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</si>
  <si>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</si>
  <si>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</si>
  <si>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</si>
  <si>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</si>
  <si>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</si>
  <si>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</si>
  <si>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</si>
  <si>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</si>
  <si>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</si>
  <si>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</si>
  <si>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</si>
  <si>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</si>
  <si>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</si>
  <si>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</si>
  <si>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</si>
  <si>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</si>
  <si>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</si>
  <si>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</si>
  <si>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</si>
  <si>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</si>
  <si>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</si>
  <si>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</si>
  <si>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</si>
  <si>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</si>
  <si>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</si>
  <si>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</si>
  <si>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</si>
  <si>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</si>
  <si>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</si>
  <si>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</si>
  <si>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</si>
  <si>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</si>
  <si>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</si>
  <si>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</si>
  <si>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</si>
  <si>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</si>
  <si>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</si>
  <si>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</si>
  <si>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</si>
  <si>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</si>
  <si>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</si>
  <si>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</si>
  <si>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</si>
  <si>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</si>
  <si>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</si>
  <si>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</si>
  <si>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</si>
  <si>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</si>
  <si>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</si>
  <si>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11/08/23 - VENCIMENTO 18/08/23</t>
  </si>
  <si>
    <t>5.3. Revisão de Remuneração pelo Transporte Coletivo ¹</t>
  </si>
  <si>
    <t>¹ Energia para tração junho e julho.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</si>
</sst>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73337</v>
      </c>
      <c r="C7" s="10">
        <f aca="true" t="shared" si="0" ref="C7:K7">C8+C11</f>
        <v>105457</v>
      </c>
      <c r="D7" s="10">
        <f t="shared" si="0"/>
        <v>293754</v>
      </c>
      <c r="E7" s="10">
        <f t="shared" si="0"/>
        <v>218428</v>
      </c>
      <c r="F7" s="10">
        <f t="shared" si="0"/>
        <v>245996</v>
      </c>
      <c r="G7" s="10">
        <f t="shared" si="0"/>
        <v>138583</v>
      </c>
      <c r="H7" s="10">
        <f t="shared" si="0"/>
        <v>74213</v>
      </c>
      <c r="I7" s="10">
        <f t="shared" si="0"/>
        <v>107260</v>
      </c>
      <c r="J7" s="10">
        <f t="shared" si="0"/>
        <v>116547</v>
      </c>
      <c r="K7" s="10">
        <f t="shared" si="0"/>
        <v>203354</v>
      </c>
      <c r="L7" s="10">
        <f aca="true" t="shared" si="1" ref="L7:L13">SUM(B7:K7)</f>
        <v>1576929</v>
      </c>
      <c r="M7" s="11"/>
    </row>
    <row r="8" spans="1:13" ht="17.25" customHeight="1">
      <c r="A8" s="12" t="s">
        <v>81</v>
      </c>
      <c r="B8" s="13">
        <f>B9+B10</f>
        <v>3888</v>
      </c>
      <c r="C8" s="13">
        <f aca="true" t="shared" si="2" ref="C8:K8">C9+C10</f>
        <v>5228</v>
      </c>
      <c r="D8" s="13">
        <f t="shared" si="2"/>
        <v>14839</v>
      </c>
      <c r="E8" s="13">
        <f t="shared" si="2"/>
        <v>9825</v>
      </c>
      <c r="F8" s="13">
        <f t="shared" si="2"/>
        <v>10173</v>
      </c>
      <c r="G8" s="13">
        <f t="shared" si="2"/>
        <v>7629</v>
      </c>
      <c r="H8" s="13">
        <f t="shared" si="2"/>
        <v>3703</v>
      </c>
      <c r="I8" s="13">
        <f t="shared" si="2"/>
        <v>3931</v>
      </c>
      <c r="J8" s="13">
        <f t="shared" si="2"/>
        <v>5875</v>
      </c>
      <c r="K8" s="13">
        <f t="shared" si="2"/>
        <v>9369</v>
      </c>
      <c r="L8" s="13">
        <f t="shared" si="1"/>
        <v>74460</v>
      </c>
      <c r="M8"/>
    </row>
    <row r="9" spans="1:13" ht="17.25" customHeight="1">
      <c r="A9" s="14" t="s">
        <v>18</v>
      </c>
      <c r="B9" s="15">
        <v>3881</v>
      </c>
      <c r="C9" s="15">
        <v>5228</v>
      </c>
      <c r="D9" s="15">
        <v>14839</v>
      </c>
      <c r="E9" s="15">
        <v>9825</v>
      </c>
      <c r="F9" s="15">
        <v>10173</v>
      </c>
      <c r="G9" s="15">
        <v>7629</v>
      </c>
      <c r="H9" s="15">
        <v>3635</v>
      </c>
      <c r="I9" s="15">
        <v>3931</v>
      </c>
      <c r="J9" s="15">
        <v>5875</v>
      </c>
      <c r="K9" s="15">
        <v>9369</v>
      </c>
      <c r="L9" s="13">
        <f t="shared" si="1"/>
        <v>74385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68</v>
      </c>
      <c r="I10" s="15">
        <v>0</v>
      </c>
      <c r="J10" s="15">
        <v>0</v>
      </c>
      <c r="K10" s="15">
        <v>0</v>
      </c>
      <c r="L10" s="13">
        <f t="shared" si="1"/>
        <v>75</v>
      </c>
      <c r="M10"/>
    </row>
    <row r="11" spans="1:13" ht="17.25" customHeight="1">
      <c r="A11" s="12" t="s">
        <v>70</v>
      </c>
      <c r="B11" s="15">
        <v>69449</v>
      </c>
      <c r="C11" s="15">
        <v>100229</v>
      </c>
      <c r="D11" s="15">
        <v>278915</v>
      </c>
      <c r="E11" s="15">
        <v>208603</v>
      </c>
      <c r="F11" s="15">
        <v>235823</v>
      </c>
      <c r="G11" s="15">
        <v>130954</v>
      </c>
      <c r="H11" s="15">
        <v>70510</v>
      </c>
      <c r="I11" s="15">
        <v>103329</v>
      </c>
      <c r="J11" s="15">
        <v>110672</v>
      </c>
      <c r="K11" s="15">
        <v>193985</v>
      </c>
      <c r="L11" s="13">
        <f t="shared" si="1"/>
        <v>1502469</v>
      </c>
      <c r="M11" s="60"/>
    </row>
    <row r="12" spans="1:13" ht="17.25" customHeight="1">
      <c r="A12" s="14" t="s">
        <v>82</v>
      </c>
      <c r="B12" s="15">
        <v>7519</v>
      </c>
      <c r="C12" s="15">
        <v>7257</v>
      </c>
      <c r="D12" s="15">
        <v>24405</v>
      </c>
      <c r="E12" s="15">
        <v>20315</v>
      </c>
      <c r="F12" s="15">
        <v>19755</v>
      </c>
      <c r="G12" s="15">
        <v>11703</v>
      </c>
      <c r="H12" s="15">
        <v>6111</v>
      </c>
      <c r="I12" s="15">
        <v>5712</v>
      </c>
      <c r="J12" s="15">
        <v>7667</v>
      </c>
      <c r="K12" s="15">
        <v>12476</v>
      </c>
      <c r="L12" s="13">
        <f t="shared" si="1"/>
        <v>122920</v>
      </c>
      <c r="M12" s="60"/>
    </row>
    <row r="13" spans="1:13" ht="17.25" customHeight="1">
      <c r="A13" s="14" t="s">
        <v>71</v>
      </c>
      <c r="B13" s="15">
        <f>+B11-B12</f>
        <v>61930</v>
      </c>
      <c r="C13" s="15">
        <f aca="true" t="shared" si="3" ref="C13:K13">+C11-C12</f>
        <v>92972</v>
      </c>
      <c r="D13" s="15">
        <f t="shared" si="3"/>
        <v>254510</v>
      </c>
      <c r="E13" s="15">
        <f t="shared" si="3"/>
        <v>188288</v>
      </c>
      <c r="F13" s="15">
        <f t="shared" si="3"/>
        <v>216068</v>
      </c>
      <c r="G13" s="15">
        <f t="shared" si="3"/>
        <v>119251</v>
      </c>
      <c r="H13" s="15">
        <f t="shared" si="3"/>
        <v>64399</v>
      </c>
      <c r="I13" s="15">
        <f t="shared" si="3"/>
        <v>97617</v>
      </c>
      <c r="J13" s="15">
        <f t="shared" si="3"/>
        <v>103005</v>
      </c>
      <c r="K13" s="15">
        <f t="shared" si="3"/>
        <v>181509</v>
      </c>
      <c r="L13" s="13">
        <f t="shared" si="1"/>
        <v>1379549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1.49321354446189</v>
      </c>
      <c r="C18" s="22">
        <v>1.225959235421026</v>
      </c>
      <c r="D18" s="22">
        <v>1.192655413620292</v>
      </c>
      <c r="E18" s="22">
        <v>1.289725078077729</v>
      </c>
      <c r="F18" s="22">
        <v>1.323333501819371</v>
      </c>
      <c r="G18" s="22">
        <v>1.293940992067905</v>
      </c>
      <c r="H18" s="22">
        <v>1.250095279197954</v>
      </c>
      <c r="I18" s="22">
        <v>1.298054328315618</v>
      </c>
      <c r="J18" s="22">
        <v>1.372238211177076</v>
      </c>
      <c r="K18" s="22">
        <v>1.20901273839813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792602.96</v>
      </c>
      <c r="C20" s="25">
        <f aca="true" t="shared" si="4" ref="C20:K20">SUM(C21:C28)</f>
        <v>541172.5900000002</v>
      </c>
      <c r="D20" s="25">
        <f t="shared" si="4"/>
        <v>1765512.5200000003</v>
      </c>
      <c r="E20" s="25">
        <f t="shared" si="4"/>
        <v>1419892.21</v>
      </c>
      <c r="F20" s="25">
        <f t="shared" si="4"/>
        <v>1468875.5400000003</v>
      </c>
      <c r="G20" s="25">
        <f t="shared" si="4"/>
        <v>885597.43</v>
      </c>
      <c r="H20" s="25">
        <f t="shared" si="4"/>
        <v>507247.30999999994</v>
      </c>
      <c r="I20" s="25">
        <f t="shared" si="4"/>
        <v>621279.6</v>
      </c>
      <c r="J20" s="25">
        <f t="shared" si="4"/>
        <v>773425.8399999999</v>
      </c>
      <c r="K20" s="25">
        <f t="shared" si="4"/>
        <v>969673.6599999999</v>
      </c>
      <c r="L20" s="25">
        <f>SUM(B20:K20)</f>
        <v>9745279.66</v>
      </c>
      <c r="M20"/>
    </row>
    <row r="21" spans="1:13" ht="17.25" customHeight="1">
      <c r="A21" s="26" t="s">
        <v>22</v>
      </c>
      <c r="B21" s="56">
        <f>ROUND((B15+B16)*B7,2)</f>
        <v>526948.35</v>
      </c>
      <c r="C21" s="56">
        <f aca="true" t="shared" si="5" ref="C21:K21">ROUND((C15+C16)*C7,2)</f>
        <v>426953.21</v>
      </c>
      <c r="D21" s="56">
        <f t="shared" si="5"/>
        <v>1415453.65</v>
      </c>
      <c r="E21" s="56">
        <f t="shared" si="5"/>
        <v>1066125.23</v>
      </c>
      <c r="F21" s="56">
        <f t="shared" si="5"/>
        <v>1060882.35</v>
      </c>
      <c r="G21" s="56">
        <f t="shared" si="5"/>
        <v>657160.59</v>
      </c>
      <c r="H21" s="56">
        <f t="shared" si="5"/>
        <v>387644.18</v>
      </c>
      <c r="I21" s="56">
        <f t="shared" si="5"/>
        <v>464510.88</v>
      </c>
      <c r="J21" s="56">
        <f t="shared" si="5"/>
        <v>543586.86</v>
      </c>
      <c r="K21" s="56">
        <f t="shared" si="5"/>
        <v>774514.38</v>
      </c>
      <c r="L21" s="33">
        <f aca="true" t="shared" si="6" ref="L21:L28">SUM(B21:K21)</f>
        <v>7323779.68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259898.06</v>
      </c>
      <c r="C22" s="33">
        <f t="shared" si="7"/>
        <v>96474.02</v>
      </c>
      <c r="D22" s="33">
        <f t="shared" si="7"/>
        <v>272694.81</v>
      </c>
      <c r="E22" s="33">
        <f t="shared" si="7"/>
        <v>308883.22</v>
      </c>
      <c r="F22" s="33">
        <f t="shared" si="7"/>
        <v>343018.81</v>
      </c>
      <c r="G22" s="33">
        <f t="shared" si="7"/>
        <v>193166.44</v>
      </c>
      <c r="H22" s="33">
        <f t="shared" si="7"/>
        <v>96947.98</v>
      </c>
      <c r="I22" s="33">
        <f t="shared" si="7"/>
        <v>138449.48</v>
      </c>
      <c r="J22" s="33">
        <f t="shared" si="7"/>
        <v>202343.8</v>
      </c>
      <c r="K22" s="33">
        <f t="shared" si="7"/>
        <v>161883.37</v>
      </c>
      <c r="L22" s="33">
        <f t="shared" si="6"/>
        <v>2073759.9899999998</v>
      </c>
      <c r="M22"/>
    </row>
    <row r="23" spans="1:13" ht="17.25" customHeight="1">
      <c r="A23" s="27" t="s">
        <v>24</v>
      </c>
      <c r="B23" s="33">
        <v>2973.23</v>
      </c>
      <c r="C23" s="33">
        <v>15265.33</v>
      </c>
      <c r="D23" s="33">
        <v>71440.96</v>
      </c>
      <c r="E23" s="33">
        <v>39489.7</v>
      </c>
      <c r="F23" s="33">
        <v>59465.22</v>
      </c>
      <c r="G23" s="33">
        <v>34085.71</v>
      </c>
      <c r="H23" s="33">
        <v>20227.19</v>
      </c>
      <c r="I23" s="33">
        <v>15723.07</v>
      </c>
      <c r="J23" s="33">
        <v>22976.27</v>
      </c>
      <c r="K23" s="33">
        <v>28440.96</v>
      </c>
      <c r="L23" s="33">
        <f t="shared" si="6"/>
        <v>310087.64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599.2</v>
      </c>
      <c r="C26" s="33">
        <v>409.02</v>
      </c>
      <c r="D26" s="33">
        <v>1333.87</v>
      </c>
      <c r="E26" s="33">
        <v>1070.74</v>
      </c>
      <c r="F26" s="33">
        <v>1109.82</v>
      </c>
      <c r="G26" s="33">
        <v>669.54</v>
      </c>
      <c r="H26" s="33">
        <v>382.97</v>
      </c>
      <c r="I26" s="33">
        <v>468.94</v>
      </c>
      <c r="J26" s="33">
        <v>583.57</v>
      </c>
      <c r="K26" s="33">
        <v>732.06</v>
      </c>
      <c r="L26" s="33">
        <f t="shared" si="6"/>
        <v>7359.73</v>
      </c>
      <c r="M26" s="60"/>
    </row>
    <row r="27" spans="1:13" ht="17.25" customHeight="1">
      <c r="A27" s="27" t="s">
        <v>74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-546586.4</v>
      </c>
      <c r="C31" s="33">
        <f t="shared" si="8"/>
        <v>-25707.4</v>
      </c>
      <c r="D31" s="33">
        <f t="shared" si="8"/>
        <v>-65291.6</v>
      </c>
      <c r="E31" s="33">
        <f t="shared" si="8"/>
        <v>-48748.64999999991</v>
      </c>
      <c r="F31" s="33">
        <f t="shared" si="8"/>
        <v>-44778.78999999999</v>
      </c>
      <c r="G31" s="33">
        <f t="shared" si="8"/>
        <v>-33567.6</v>
      </c>
      <c r="H31" s="33">
        <f t="shared" si="8"/>
        <v>-21503.19</v>
      </c>
      <c r="I31" s="33">
        <f t="shared" si="8"/>
        <v>-24935.47</v>
      </c>
      <c r="J31" s="33">
        <f t="shared" si="8"/>
        <v>-25850</v>
      </c>
      <c r="K31" s="33">
        <f t="shared" si="8"/>
        <v>-46886.2</v>
      </c>
      <c r="L31" s="33">
        <f aca="true" t="shared" si="9" ref="L31:L38">SUM(B31:K31)</f>
        <v>-883855.2999999998</v>
      </c>
      <c r="M31"/>
    </row>
    <row r="32" spans="1:13" ht="18.75" customHeight="1">
      <c r="A32" s="27" t="s">
        <v>28</v>
      </c>
      <c r="B32" s="33">
        <f>B33+B34+B35+B36</f>
        <v>-17076.4</v>
      </c>
      <c r="C32" s="33">
        <f aca="true" t="shared" si="10" ref="C32:K32">C33+C34+C35+C36</f>
        <v>-23003.2</v>
      </c>
      <c r="D32" s="33">
        <f t="shared" si="10"/>
        <v>-65291.6</v>
      </c>
      <c r="E32" s="33">
        <f t="shared" si="10"/>
        <v>-43230</v>
      </c>
      <c r="F32" s="33">
        <f t="shared" si="10"/>
        <v>-44761.2</v>
      </c>
      <c r="G32" s="33">
        <f t="shared" si="10"/>
        <v>-33567.6</v>
      </c>
      <c r="H32" s="33">
        <f t="shared" si="10"/>
        <v>-15994</v>
      </c>
      <c r="I32" s="33">
        <f t="shared" si="10"/>
        <v>-24935.47</v>
      </c>
      <c r="J32" s="33">
        <f t="shared" si="10"/>
        <v>-25850</v>
      </c>
      <c r="K32" s="33">
        <f t="shared" si="10"/>
        <v>-41223.6</v>
      </c>
      <c r="L32" s="33">
        <f t="shared" si="9"/>
        <v>-334933.07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-17076.4</v>
      </c>
      <c r="C33" s="33">
        <f t="shared" si="11"/>
        <v>-23003.2</v>
      </c>
      <c r="D33" s="33">
        <f t="shared" si="11"/>
        <v>-65291.6</v>
      </c>
      <c r="E33" s="33">
        <f t="shared" si="11"/>
        <v>-43230</v>
      </c>
      <c r="F33" s="33">
        <f t="shared" si="11"/>
        <v>-44761.2</v>
      </c>
      <c r="G33" s="33">
        <f t="shared" si="11"/>
        <v>-33567.6</v>
      </c>
      <c r="H33" s="33">
        <f t="shared" si="11"/>
        <v>-15994</v>
      </c>
      <c r="I33" s="33">
        <f t="shared" si="11"/>
        <v>-17296.4</v>
      </c>
      <c r="J33" s="33">
        <f t="shared" si="11"/>
        <v>-25850</v>
      </c>
      <c r="K33" s="33">
        <f t="shared" si="11"/>
        <v>-41223.6</v>
      </c>
      <c r="L33" s="33">
        <f t="shared" si="9"/>
        <v>-327294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-7639.07</v>
      </c>
      <c r="J36" s="17">
        <v>0</v>
      </c>
      <c r="K36" s="17">
        <v>0</v>
      </c>
      <c r="L36" s="33">
        <f t="shared" si="9"/>
        <v>-7639.07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-2704.2</v>
      </c>
      <c r="D37" s="38">
        <f t="shared" si="12"/>
        <v>0</v>
      </c>
      <c r="E37" s="38">
        <f t="shared" si="12"/>
        <v>-5518.649999999907</v>
      </c>
      <c r="F37" s="38">
        <f t="shared" si="12"/>
        <v>-17.59</v>
      </c>
      <c r="G37" s="38">
        <f t="shared" si="12"/>
        <v>0</v>
      </c>
      <c r="H37" s="38">
        <f t="shared" si="12"/>
        <v>-5509.19</v>
      </c>
      <c r="I37" s="38">
        <f t="shared" si="12"/>
        <v>0</v>
      </c>
      <c r="J37" s="38">
        <f t="shared" si="12"/>
        <v>0</v>
      </c>
      <c r="K37" s="38">
        <f t="shared" si="12"/>
        <v>-5662.6</v>
      </c>
      <c r="L37" s="33">
        <f t="shared" si="9"/>
        <v>-121661.27999999991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-2704.2</v>
      </c>
      <c r="D41" s="17">
        <v>0</v>
      </c>
      <c r="E41" s="17">
        <v>0</v>
      </c>
      <c r="F41" s="17">
        <v>-17.59</v>
      </c>
      <c r="G41" s="17">
        <v>0</v>
      </c>
      <c r="H41" s="17">
        <v>-5509.19</v>
      </c>
      <c r="I41" s="17">
        <v>0</v>
      </c>
      <c r="J41" s="17">
        <v>0</v>
      </c>
      <c r="K41" s="17">
        <v>-5662.6</v>
      </c>
      <c r="L41" s="30">
        <f aca="true" t="shared" si="13" ref="L41:L48">SUM(B41:K41)</f>
        <v>-13893.58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-427260.95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-427260.95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246016.55999999994</v>
      </c>
      <c r="C55" s="41">
        <f t="shared" si="16"/>
        <v>515465.1900000002</v>
      </c>
      <c r="D55" s="41">
        <f t="shared" si="16"/>
        <v>1700220.9200000002</v>
      </c>
      <c r="E55" s="41">
        <f t="shared" si="16"/>
        <v>1371143.56</v>
      </c>
      <c r="F55" s="41">
        <f t="shared" si="16"/>
        <v>1424096.7500000002</v>
      </c>
      <c r="G55" s="41">
        <f t="shared" si="16"/>
        <v>852029.8300000001</v>
      </c>
      <c r="H55" s="41">
        <f t="shared" si="16"/>
        <v>485744.11999999994</v>
      </c>
      <c r="I55" s="41">
        <f t="shared" si="16"/>
        <v>596344.13</v>
      </c>
      <c r="J55" s="41">
        <f t="shared" si="16"/>
        <v>747575.8399999999</v>
      </c>
      <c r="K55" s="41">
        <f t="shared" si="16"/>
        <v>922787.46</v>
      </c>
      <c r="L55" s="42">
        <f t="shared" si="14"/>
        <v>8861424.36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246016.57</v>
      </c>
      <c r="C61" s="41">
        <f aca="true" t="shared" si="18" ref="C61:J61">SUM(C62:C73)</f>
        <v>515465.19</v>
      </c>
      <c r="D61" s="41">
        <f t="shared" si="18"/>
        <v>1700220.9199933622</v>
      </c>
      <c r="E61" s="41">
        <f t="shared" si="18"/>
        <v>1371143.5473623462</v>
      </c>
      <c r="F61" s="41">
        <f t="shared" si="18"/>
        <v>1424096.747285156</v>
      </c>
      <c r="G61" s="41">
        <f t="shared" si="18"/>
        <v>852029.8126568471</v>
      </c>
      <c r="H61" s="41">
        <f t="shared" si="18"/>
        <v>485744.13392655476</v>
      </c>
      <c r="I61" s="41">
        <f>SUM(I62:I78)</f>
        <v>596344.142311997</v>
      </c>
      <c r="J61" s="41">
        <f t="shared" si="18"/>
        <v>747575.8382647409</v>
      </c>
      <c r="K61" s="41">
        <f>SUM(K62:K75)</f>
        <v>922787.46</v>
      </c>
      <c r="L61" s="46">
        <f>SUM(B61:K61)</f>
        <v>8861424.361801004</v>
      </c>
      <c r="M61" s="40"/>
    </row>
    <row r="62" spans="1:13" ht="18.75" customHeight="1">
      <c r="A62" s="47" t="s">
        <v>45</v>
      </c>
      <c r="B62" s="48">
        <v>246016.57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246016.57</v>
      </c>
      <c r="M62"/>
    </row>
    <row r="63" spans="1:13" ht="18.75" customHeight="1">
      <c r="A63" s="47" t="s">
        <v>54</v>
      </c>
      <c r="B63" s="17">
        <v>0</v>
      </c>
      <c r="C63" s="48">
        <v>450619.67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450619.67</v>
      </c>
      <c r="M63"/>
    </row>
    <row r="64" spans="1:13" ht="18.75" customHeight="1">
      <c r="A64" s="47" t="s">
        <v>55</v>
      </c>
      <c r="B64" s="17">
        <v>0</v>
      </c>
      <c r="C64" s="48">
        <v>64845.52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64845.52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1700220.9199933622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1700220.9199933622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1371143.5473623462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1371143.5473623462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1424096.747285156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1424096.747285156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852029.8126568471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852029.8126568471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485744.13392655476</v>
      </c>
      <c r="I69" s="17">
        <v>0</v>
      </c>
      <c r="J69" s="17">
        <v>0</v>
      </c>
      <c r="K69" s="17">
        <v>0</v>
      </c>
      <c r="L69" s="46">
        <f t="shared" si="19"/>
        <v>485744.13392655476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596344.142311997</v>
      </c>
      <c r="J70" s="17">
        <v>0</v>
      </c>
      <c r="K70" s="17">
        <v>0</v>
      </c>
      <c r="L70" s="46">
        <f t="shared" si="19"/>
        <v>596344.142311997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747575.8382647409</v>
      </c>
      <c r="K71" s="17">
        <v>0</v>
      </c>
      <c r="L71" s="46">
        <f t="shared" si="19"/>
        <v>747575.8382647409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535585.84</v>
      </c>
      <c r="L72" s="46">
        <f t="shared" si="19"/>
        <v>535585.84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387201.62</v>
      </c>
      <c r="L73" s="46">
        <f t="shared" si="19"/>
        <v>387201.62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2023-08-17T21:22:45Z</dcterms:modified>
  <cp:category/>
  <cp:version/>
  <cp:contentType/>
  <cp:contentStatus/>
</cp:coreProperties>
</file>