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<sst xmlns="http://schemas.openxmlformats.org/spreadsheetml/2006/main" count="86" uniqueCount="85">
  <si>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</si>
  <si>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</si>
  <si>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</si>
  <si>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</si>
  <si>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</si>
  <si>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</si>
  <si>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</si>
  <si>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</si>
  <si>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</si>
  <si>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</si>
  <si>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</si>
  <si>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</si>
  <si>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</si>
  <si>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</si>
  <si>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</si>
  <si>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</si>
  <si>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</si>
  <si>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</si>
  <si>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</si>
  <si>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</si>
  <si>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</si>
  <si>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</si>
  <si>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</si>
  <si>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</si>
  <si>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</si>
  <si>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</si>
  <si>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</si>
  <si>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</si>
  <si>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</si>
  <si>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</si>
  <si>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</si>
  <si>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</si>
  <si>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</si>
  <si>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</si>
  <si>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</si>
  <si>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</si>
  <si>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</si>
  <si>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</si>
  <si>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</si>
  <si>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</si>
  <si>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</si>
  <si>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</si>
  <si>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</si>
  <si>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</si>
  <si>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</si>
  <si>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</si>
  <si>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</si>
  <si>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</si>
  <si>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</si>
  <si>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</si>
  <si>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</si>
  <si>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</si>
  <si>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</si>
  <si>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</si>
  <si>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</si>
  <si>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</si>
  <si>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</si>
  <si>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</si>
  <si>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</si>
  <si>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</si>
  <si>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</si>
  <si>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</si>
  <si>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</si>
  <si>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</si>
  <si>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</si>
  <si>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</si>
  <si>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</si>
  <si>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</si>
  <si>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</si>
  <si>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</si>
  <si>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</si>
  <si>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</si>
  <si>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</si>
  <si>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</si>
  <si>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</si>
  <si>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</si>
  <si>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</si>
  <si>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</si>
  <si>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</si>
  <si>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</si>
  <si>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</si>
  <si>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</si>
  <si>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</si>
  <si>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</si>
  <si>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10/08/23 - VENCIMENTO 17/08/23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</si>
</sst>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89714</v>
      </c>
      <c r="C7" s="10">
        <f aca="true" t="shared" si="0" ref="C7:K7">C8+C11</f>
        <v>112552</v>
      </c>
      <c r="D7" s="10">
        <f t="shared" si="0"/>
        <v>331010</v>
      </c>
      <c r="E7" s="10">
        <f t="shared" si="0"/>
        <v>262841</v>
      </c>
      <c r="F7" s="10">
        <f t="shared" si="0"/>
        <v>273134</v>
      </c>
      <c r="G7" s="10">
        <f t="shared" si="0"/>
        <v>157637</v>
      </c>
      <c r="H7" s="10">
        <f t="shared" si="0"/>
        <v>89494</v>
      </c>
      <c r="I7" s="10">
        <f t="shared" si="0"/>
        <v>124240</v>
      </c>
      <c r="J7" s="10">
        <f t="shared" si="0"/>
        <v>129652</v>
      </c>
      <c r="K7" s="10">
        <f t="shared" si="0"/>
        <v>230771</v>
      </c>
      <c r="L7" s="10">
        <f aca="true" t="shared" si="1" ref="L7:L13">SUM(B7:K7)</f>
        <v>1801045</v>
      </c>
      <c r="M7" s="11"/>
    </row>
    <row r="8" spans="1:13" ht="17.25" customHeight="1">
      <c r="A8" s="12" t="s">
        <v>82</v>
      </c>
      <c r="B8" s="13">
        <f>B9+B10</f>
        <v>4816</v>
      </c>
      <c r="C8" s="13">
        <f aca="true" t="shared" si="2" ref="C8:K8">C9+C10</f>
        <v>5148</v>
      </c>
      <c r="D8" s="13">
        <f t="shared" si="2"/>
        <v>15762</v>
      </c>
      <c r="E8" s="13">
        <f t="shared" si="2"/>
        <v>11118</v>
      </c>
      <c r="F8" s="13">
        <f t="shared" si="2"/>
        <v>10140</v>
      </c>
      <c r="G8" s="13">
        <f t="shared" si="2"/>
        <v>8473</v>
      </c>
      <c r="H8" s="13">
        <f t="shared" si="2"/>
        <v>4180</v>
      </c>
      <c r="I8" s="13">
        <f t="shared" si="2"/>
        <v>4694</v>
      </c>
      <c r="J8" s="13">
        <f t="shared" si="2"/>
        <v>6549</v>
      </c>
      <c r="K8" s="13">
        <f t="shared" si="2"/>
        <v>10560</v>
      </c>
      <c r="L8" s="13">
        <f t="shared" si="1"/>
        <v>81440</v>
      </c>
      <c r="M8"/>
    </row>
    <row r="9" spans="1:13" ht="17.25" customHeight="1">
      <c r="A9" s="14" t="s">
        <v>18</v>
      </c>
      <c r="B9" s="15">
        <v>4812</v>
      </c>
      <c r="C9" s="15">
        <v>5148</v>
      </c>
      <c r="D9" s="15">
        <v>15762</v>
      </c>
      <c r="E9" s="15">
        <v>11118</v>
      </c>
      <c r="F9" s="15">
        <v>10140</v>
      </c>
      <c r="G9" s="15">
        <v>8473</v>
      </c>
      <c r="H9" s="15">
        <v>4109</v>
      </c>
      <c r="I9" s="15">
        <v>4694</v>
      </c>
      <c r="J9" s="15">
        <v>6549</v>
      </c>
      <c r="K9" s="15">
        <v>10560</v>
      </c>
      <c r="L9" s="13">
        <f t="shared" si="1"/>
        <v>81365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71</v>
      </c>
      <c r="I10" s="15">
        <v>0</v>
      </c>
      <c r="J10" s="15">
        <v>0</v>
      </c>
      <c r="K10" s="15">
        <v>0</v>
      </c>
      <c r="L10" s="13">
        <f t="shared" si="1"/>
        <v>75</v>
      </c>
      <c r="M10"/>
    </row>
    <row r="11" spans="1:13" ht="17.25" customHeight="1">
      <c r="A11" s="12" t="s">
        <v>71</v>
      </c>
      <c r="B11" s="15">
        <v>84898</v>
      </c>
      <c r="C11" s="15">
        <v>107404</v>
      </c>
      <c r="D11" s="15">
        <v>315248</v>
      </c>
      <c r="E11" s="15">
        <v>251723</v>
      </c>
      <c r="F11" s="15">
        <v>262994</v>
      </c>
      <c r="G11" s="15">
        <v>149164</v>
      </c>
      <c r="H11" s="15">
        <v>85314</v>
      </c>
      <c r="I11" s="15">
        <v>119546</v>
      </c>
      <c r="J11" s="15">
        <v>123103</v>
      </c>
      <c r="K11" s="15">
        <v>220211</v>
      </c>
      <c r="L11" s="13">
        <f t="shared" si="1"/>
        <v>1719605</v>
      </c>
      <c r="M11" s="60"/>
    </row>
    <row r="12" spans="1:13" ht="17.25" customHeight="1">
      <c r="A12" s="14" t="s">
        <v>83</v>
      </c>
      <c r="B12" s="15">
        <v>9339</v>
      </c>
      <c r="C12" s="15">
        <v>7990</v>
      </c>
      <c r="D12" s="15">
        <v>27094</v>
      </c>
      <c r="E12" s="15">
        <v>24017</v>
      </c>
      <c r="F12" s="15">
        <v>21355</v>
      </c>
      <c r="G12" s="15">
        <v>13269</v>
      </c>
      <c r="H12" s="15">
        <v>7388</v>
      </c>
      <c r="I12" s="15">
        <v>6560</v>
      </c>
      <c r="J12" s="15">
        <v>8353</v>
      </c>
      <c r="K12" s="15">
        <v>13861</v>
      </c>
      <c r="L12" s="13">
        <f t="shared" si="1"/>
        <v>139226</v>
      </c>
      <c r="M12" s="60"/>
    </row>
    <row r="13" spans="1:13" ht="17.25" customHeight="1">
      <c r="A13" s="14" t="s">
        <v>72</v>
      </c>
      <c r="B13" s="15">
        <f>+B11-B12</f>
        <v>75559</v>
      </c>
      <c r="C13" s="15">
        <f aca="true" t="shared" si="3" ref="C13:K13">+C11-C12</f>
        <v>99414</v>
      </c>
      <c r="D13" s="15">
        <f t="shared" si="3"/>
        <v>288154</v>
      </c>
      <c r="E13" s="15">
        <f t="shared" si="3"/>
        <v>227706</v>
      </c>
      <c r="F13" s="15">
        <f t="shared" si="3"/>
        <v>241639</v>
      </c>
      <c r="G13" s="15">
        <f t="shared" si="3"/>
        <v>135895</v>
      </c>
      <c r="H13" s="15">
        <f t="shared" si="3"/>
        <v>77926</v>
      </c>
      <c r="I13" s="15">
        <f t="shared" si="3"/>
        <v>112986</v>
      </c>
      <c r="J13" s="15">
        <f t="shared" si="3"/>
        <v>114750</v>
      </c>
      <c r="K13" s="15">
        <f t="shared" si="3"/>
        <v>206350</v>
      </c>
      <c r="L13" s="13">
        <f t="shared" si="1"/>
        <v>1580379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1.254084948062047</v>
      </c>
      <c r="C18" s="22">
        <v>1.161601992734281</v>
      </c>
      <c r="D18" s="22">
        <v>1.069311397640516</v>
      </c>
      <c r="E18" s="22">
        <v>1.095119627732691</v>
      </c>
      <c r="F18" s="22">
        <v>1.195160895627163</v>
      </c>
      <c r="G18" s="22">
        <v>1.144559897223518</v>
      </c>
      <c r="H18" s="22">
        <v>1.049648925541511</v>
      </c>
      <c r="I18" s="22">
        <v>1.132902738568649</v>
      </c>
      <c r="J18" s="22">
        <v>1.234583029791579</v>
      </c>
      <c r="K18" s="22">
        <v>1.075182993988269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814551.91</v>
      </c>
      <c r="C20" s="25">
        <f aca="true" t="shared" si="4" ref="C20:K20">SUM(C21:C28)</f>
        <v>547462.6900000002</v>
      </c>
      <c r="D20" s="25">
        <f t="shared" si="4"/>
        <v>1783863.6600000001</v>
      </c>
      <c r="E20" s="25">
        <f t="shared" si="4"/>
        <v>1449909.3299999998</v>
      </c>
      <c r="F20" s="25">
        <f t="shared" si="4"/>
        <v>1472861.2</v>
      </c>
      <c r="G20" s="25">
        <f t="shared" si="4"/>
        <v>891368.8300000001</v>
      </c>
      <c r="H20" s="25">
        <f t="shared" si="4"/>
        <v>513478.54</v>
      </c>
      <c r="I20" s="25">
        <f t="shared" si="4"/>
        <v>627944.8</v>
      </c>
      <c r="J20" s="25">
        <f t="shared" si="4"/>
        <v>774222.63</v>
      </c>
      <c r="K20" s="25">
        <f t="shared" si="4"/>
        <v>978164.3999999999</v>
      </c>
      <c r="L20" s="25">
        <f>SUM(B20:K20)</f>
        <v>9853827.99</v>
      </c>
      <c r="M20"/>
    </row>
    <row r="21" spans="1:13" ht="17.25" customHeight="1">
      <c r="A21" s="26" t="s">
        <v>22</v>
      </c>
      <c r="B21" s="56">
        <f>ROUND((B15+B16)*B7,2)</f>
        <v>644622</v>
      </c>
      <c r="C21" s="56">
        <f aca="true" t="shared" si="5" ref="C21:K21">ROUND((C15+C16)*C7,2)</f>
        <v>455678.03</v>
      </c>
      <c r="D21" s="56">
        <f t="shared" si="5"/>
        <v>1594971.69</v>
      </c>
      <c r="E21" s="56">
        <f t="shared" si="5"/>
        <v>1282900.64</v>
      </c>
      <c r="F21" s="56">
        <f t="shared" si="5"/>
        <v>1177917.69</v>
      </c>
      <c r="G21" s="56">
        <f t="shared" si="5"/>
        <v>747514.65</v>
      </c>
      <c r="H21" s="56">
        <f t="shared" si="5"/>
        <v>467462.96</v>
      </c>
      <c r="I21" s="56">
        <f t="shared" si="5"/>
        <v>538046.17</v>
      </c>
      <c r="J21" s="56">
        <f t="shared" si="5"/>
        <v>604709.89</v>
      </c>
      <c r="K21" s="56">
        <f t="shared" si="5"/>
        <v>878937.51</v>
      </c>
      <c r="L21" s="33">
        <f aca="true" t="shared" si="6" ref="L21:L28">SUM(B21:K21)</f>
        <v>8392761.229999999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163788.75</v>
      </c>
      <c r="C22" s="33">
        <f t="shared" si="7"/>
        <v>73638.48</v>
      </c>
      <c r="D22" s="33">
        <f t="shared" si="7"/>
        <v>110549.72</v>
      </c>
      <c r="E22" s="33">
        <f t="shared" si="7"/>
        <v>122029.03</v>
      </c>
      <c r="F22" s="33">
        <f t="shared" si="7"/>
        <v>229883.47</v>
      </c>
      <c r="G22" s="33">
        <f t="shared" si="7"/>
        <v>108060.64</v>
      </c>
      <c r="H22" s="33">
        <f t="shared" si="7"/>
        <v>23209.03</v>
      </c>
      <c r="I22" s="33">
        <f t="shared" si="7"/>
        <v>71507.81</v>
      </c>
      <c r="J22" s="33">
        <f t="shared" si="7"/>
        <v>141854.68</v>
      </c>
      <c r="K22" s="33">
        <f t="shared" si="7"/>
        <v>66081.15</v>
      </c>
      <c r="L22" s="33">
        <f t="shared" si="6"/>
        <v>1110602.7599999998</v>
      </c>
      <c r="M22"/>
    </row>
    <row r="23" spans="1:13" ht="17.25" customHeight="1">
      <c r="A23" s="27" t="s">
        <v>24</v>
      </c>
      <c r="B23" s="33">
        <v>3342.21</v>
      </c>
      <c r="C23" s="33">
        <v>15663.55</v>
      </c>
      <c r="D23" s="33">
        <v>72408.73</v>
      </c>
      <c r="E23" s="33">
        <v>39562.15</v>
      </c>
      <c r="F23" s="33">
        <v>59550.88</v>
      </c>
      <c r="G23" s="33">
        <v>34606.25</v>
      </c>
      <c r="H23" s="33">
        <v>20373.38</v>
      </c>
      <c r="I23" s="33">
        <v>15789.44</v>
      </c>
      <c r="J23" s="33">
        <v>23139.15</v>
      </c>
      <c r="K23" s="33">
        <v>28305.58</v>
      </c>
      <c r="L23" s="33">
        <f t="shared" si="6"/>
        <v>312741.32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411.62</v>
      </c>
      <c r="D26" s="33">
        <v>1344.29</v>
      </c>
      <c r="E26" s="33">
        <v>1094.19</v>
      </c>
      <c r="F26" s="33">
        <v>1109.82</v>
      </c>
      <c r="G26" s="33">
        <v>672.14</v>
      </c>
      <c r="H26" s="33">
        <v>388.18</v>
      </c>
      <c r="I26" s="33">
        <v>474.15</v>
      </c>
      <c r="J26" s="33">
        <v>583.57</v>
      </c>
      <c r="K26" s="33">
        <v>737.27</v>
      </c>
      <c r="L26" s="33">
        <f t="shared" si="6"/>
        <v>7430.0599999999995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326.82</v>
      </c>
      <c r="K27" s="33">
        <v>440.83</v>
      </c>
      <c r="L27" s="33">
        <f t="shared" si="6"/>
        <v>4167.84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-123857.45000000001</v>
      </c>
      <c r="C31" s="33">
        <f t="shared" si="8"/>
        <v>-29818.800000000003</v>
      </c>
      <c r="D31" s="33">
        <f t="shared" si="8"/>
        <v>-73827.6</v>
      </c>
      <c r="E31" s="33">
        <f t="shared" si="8"/>
        <v>-55823.849999999904</v>
      </c>
      <c r="F31" s="33">
        <f t="shared" si="8"/>
        <v>-44616</v>
      </c>
      <c r="G31" s="33">
        <f t="shared" si="8"/>
        <v>-39380</v>
      </c>
      <c r="H31" s="33">
        <f t="shared" si="8"/>
        <v>-18554.8</v>
      </c>
      <c r="I31" s="33">
        <f t="shared" si="8"/>
        <v>-29242.47</v>
      </c>
      <c r="J31" s="33">
        <f t="shared" si="8"/>
        <v>-30003.6</v>
      </c>
      <c r="K31" s="33">
        <f t="shared" si="8"/>
        <v>-46701.6</v>
      </c>
      <c r="L31" s="33">
        <f aca="true" t="shared" si="9" ref="L31:L38">SUM(B31:K31)</f>
        <v>-491826.1699999998</v>
      </c>
      <c r="M31"/>
    </row>
    <row r="32" spans="1:13" ht="18.75" customHeight="1">
      <c r="A32" s="27" t="s">
        <v>28</v>
      </c>
      <c r="B32" s="33">
        <f>B33+B34+B35+B36</f>
        <v>-21172.8</v>
      </c>
      <c r="C32" s="33">
        <f aca="true" t="shared" si="10" ref="C32:K32">C33+C34+C35+C36</f>
        <v>-22651.2</v>
      </c>
      <c r="D32" s="33">
        <f t="shared" si="10"/>
        <v>-69352.8</v>
      </c>
      <c r="E32" s="33">
        <f t="shared" si="10"/>
        <v>-48919.2</v>
      </c>
      <c r="F32" s="33">
        <f t="shared" si="10"/>
        <v>-44616</v>
      </c>
      <c r="G32" s="33">
        <f t="shared" si="10"/>
        <v>-37281.2</v>
      </c>
      <c r="H32" s="33">
        <f t="shared" si="10"/>
        <v>-18079.6</v>
      </c>
      <c r="I32" s="33">
        <f t="shared" si="10"/>
        <v>-29242.47</v>
      </c>
      <c r="J32" s="33">
        <f t="shared" si="10"/>
        <v>-28815.6</v>
      </c>
      <c r="K32" s="33">
        <f t="shared" si="10"/>
        <v>-46464</v>
      </c>
      <c r="L32" s="33">
        <f t="shared" si="9"/>
        <v>-366594.87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-21172.8</v>
      </c>
      <c r="C33" s="33">
        <f t="shared" si="11"/>
        <v>-22651.2</v>
      </c>
      <c r="D33" s="33">
        <f t="shared" si="11"/>
        <v>-69352.8</v>
      </c>
      <c r="E33" s="33">
        <f t="shared" si="11"/>
        <v>-48919.2</v>
      </c>
      <c r="F33" s="33">
        <f t="shared" si="11"/>
        <v>-44616</v>
      </c>
      <c r="G33" s="33">
        <f t="shared" si="11"/>
        <v>-37281.2</v>
      </c>
      <c r="H33" s="33">
        <f t="shared" si="11"/>
        <v>-18079.6</v>
      </c>
      <c r="I33" s="33">
        <f t="shared" si="11"/>
        <v>-20653.6</v>
      </c>
      <c r="J33" s="33">
        <f t="shared" si="11"/>
        <v>-28815.6</v>
      </c>
      <c r="K33" s="33">
        <f t="shared" si="11"/>
        <v>-46464</v>
      </c>
      <c r="L33" s="33">
        <f t="shared" si="9"/>
        <v>-358006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-8588.87</v>
      </c>
      <c r="J36" s="17">
        <v>0</v>
      </c>
      <c r="K36" s="17">
        <v>0</v>
      </c>
      <c r="L36" s="33">
        <f t="shared" si="9"/>
        <v>-8588.87</v>
      </c>
      <c r="M36"/>
    </row>
    <row r="37" spans="1:13" s="36" customFormat="1" ht="18.75" customHeight="1">
      <c r="A37" s="27" t="s">
        <v>32</v>
      </c>
      <c r="B37" s="38">
        <f>SUM(B38:B49)</f>
        <v>-102684.65000000001</v>
      </c>
      <c r="C37" s="38">
        <f aca="true" t="shared" si="12" ref="C37:K37">SUM(C38:C49)</f>
        <v>-7167.6</v>
      </c>
      <c r="D37" s="38">
        <f t="shared" si="12"/>
        <v>-4474.8</v>
      </c>
      <c r="E37" s="38">
        <f t="shared" si="12"/>
        <v>-6904.649999999907</v>
      </c>
      <c r="F37" s="38">
        <f t="shared" si="12"/>
        <v>0</v>
      </c>
      <c r="G37" s="38">
        <f t="shared" si="12"/>
        <v>-2098.8</v>
      </c>
      <c r="H37" s="38">
        <f t="shared" si="12"/>
        <v>-475.2</v>
      </c>
      <c r="I37" s="38">
        <f t="shared" si="12"/>
        <v>0</v>
      </c>
      <c r="J37" s="38">
        <f t="shared" si="12"/>
        <v>-1188</v>
      </c>
      <c r="K37" s="38">
        <f t="shared" si="12"/>
        <v>-237.6</v>
      </c>
      <c r="L37" s="33">
        <f t="shared" si="9"/>
        <v>-125231.29999999993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-435.6</v>
      </c>
      <c r="C42" s="17">
        <v>-7167.6</v>
      </c>
      <c r="D42" s="17">
        <v>-4474.8</v>
      </c>
      <c r="E42" s="17">
        <v>-1386</v>
      </c>
      <c r="F42" s="17">
        <v>0</v>
      </c>
      <c r="G42" s="17">
        <v>-2098.8</v>
      </c>
      <c r="H42" s="17">
        <v>-475.2</v>
      </c>
      <c r="I42" s="17">
        <v>0</v>
      </c>
      <c r="J42" s="17">
        <v>-1188</v>
      </c>
      <c r="K42" s="17">
        <v>-237.6</v>
      </c>
      <c r="L42" s="30">
        <f t="shared" si="13"/>
        <v>-17463.6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690694.46</v>
      </c>
      <c r="C55" s="41">
        <f t="shared" si="16"/>
        <v>517643.8900000002</v>
      </c>
      <c r="D55" s="41">
        <f t="shared" si="16"/>
        <v>1710036.06</v>
      </c>
      <c r="E55" s="41">
        <f t="shared" si="16"/>
        <v>1394085.48</v>
      </c>
      <c r="F55" s="41">
        <f t="shared" si="16"/>
        <v>1428245.2</v>
      </c>
      <c r="G55" s="41">
        <f t="shared" si="16"/>
        <v>851988.8300000001</v>
      </c>
      <c r="H55" s="41">
        <f t="shared" si="16"/>
        <v>494923.74</v>
      </c>
      <c r="I55" s="41">
        <f t="shared" si="16"/>
        <v>598702.3300000001</v>
      </c>
      <c r="J55" s="41">
        <f t="shared" si="16"/>
        <v>744219.03</v>
      </c>
      <c r="K55" s="41">
        <f t="shared" si="16"/>
        <v>931462.7999999999</v>
      </c>
      <c r="L55" s="42">
        <f t="shared" si="14"/>
        <v>9362001.820000002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690694.46</v>
      </c>
      <c r="C61" s="41">
        <f aca="true" t="shared" si="18" ref="C61:J61">SUM(C62:C73)</f>
        <v>517643.88999999996</v>
      </c>
      <c r="D61" s="41">
        <f t="shared" si="18"/>
        <v>1710036.0477744094</v>
      </c>
      <c r="E61" s="41">
        <f t="shared" si="18"/>
        <v>1394085.4801282575</v>
      </c>
      <c r="F61" s="41">
        <f t="shared" si="18"/>
        <v>1428245.1983121433</v>
      </c>
      <c r="G61" s="41">
        <f t="shared" si="18"/>
        <v>851988.838460686</v>
      </c>
      <c r="H61" s="41">
        <f t="shared" si="18"/>
        <v>494923.74642310134</v>
      </c>
      <c r="I61" s="41">
        <f>SUM(I62:I78)</f>
        <v>598702.3157890402</v>
      </c>
      <c r="J61" s="41">
        <f t="shared" si="18"/>
        <v>744219.026514906</v>
      </c>
      <c r="K61" s="41">
        <f>SUM(K62:K75)</f>
        <v>931462.8</v>
      </c>
      <c r="L61" s="46">
        <f>SUM(B61:K61)</f>
        <v>9362001.803402545</v>
      </c>
      <c r="M61" s="40"/>
    </row>
    <row r="62" spans="1:13" ht="18.75" customHeight="1">
      <c r="A62" s="47" t="s">
        <v>46</v>
      </c>
      <c r="B62" s="48">
        <v>690694.46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690694.46</v>
      </c>
      <c r="M62"/>
    </row>
    <row r="63" spans="1:13" ht="18.75" customHeight="1">
      <c r="A63" s="47" t="s">
        <v>55</v>
      </c>
      <c r="B63" s="17">
        <v>0</v>
      </c>
      <c r="C63" s="48">
        <v>452524.29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452524.29</v>
      </c>
      <c r="M63"/>
    </row>
    <row r="64" spans="1:13" ht="18.75" customHeight="1">
      <c r="A64" s="47" t="s">
        <v>56</v>
      </c>
      <c r="B64" s="17">
        <v>0</v>
      </c>
      <c r="C64" s="48">
        <v>65119.6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65119.6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1710036.0477744094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1710036.0477744094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1394085.4801282575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1394085.4801282575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1428245.1983121433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1428245.1983121433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851988.838460686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851988.838460686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494923.74642310134</v>
      </c>
      <c r="I69" s="17">
        <v>0</v>
      </c>
      <c r="J69" s="17">
        <v>0</v>
      </c>
      <c r="K69" s="17">
        <v>0</v>
      </c>
      <c r="L69" s="46">
        <f t="shared" si="19"/>
        <v>494923.74642310134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598702.3157890402</v>
      </c>
      <c r="J70" s="17">
        <v>0</v>
      </c>
      <c r="K70" s="17">
        <v>0</v>
      </c>
      <c r="L70" s="46">
        <f t="shared" si="19"/>
        <v>598702.3157890402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744219.026514906</v>
      </c>
      <c r="K71" s="17">
        <v>0</v>
      </c>
      <c r="L71" s="46">
        <f t="shared" si="19"/>
        <v>744219.026514906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545371.47</v>
      </c>
      <c r="L72" s="46">
        <f t="shared" si="19"/>
        <v>545371.47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386091.33</v>
      </c>
      <c r="L73" s="46">
        <f t="shared" si="19"/>
        <v>386091.33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2023-08-17T17:22:30Z</dcterms:modified>
  <cp:category/>
  <cp:version/>
  <cp:contentType/>
  <cp:contentStatus/>
</cp:coreProperties>
</file>