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<sst xmlns="http://schemas.openxmlformats.org/spreadsheetml/2006/main" count="86" uniqueCount="85">
  <si>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</si>
  <si>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</si>
  <si>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</si>
  <si>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</si>
  <si>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</si>
  <si>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</si>
  <si>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</si>
  <si>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</si>
  <si>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</si>
  <si>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</si>
  <si>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</si>
  <si>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</si>
  <si>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</si>
  <si>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</si>
  <si>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</si>
  <si>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</si>
  <si>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</si>
  <si>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</si>
  <si>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</si>
  <si>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</si>
  <si>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</si>
  <si>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</si>
  <si>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</si>
  <si>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</si>
  <si>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</si>
  <si>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</si>
  <si>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</si>
  <si>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</si>
  <si>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</si>
  <si>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</si>
  <si>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</si>
  <si>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</si>
  <si>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</si>
  <si>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</si>
  <si>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</si>
  <si>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</si>
  <si>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</si>
  <si>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</si>
  <si>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</si>
  <si>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</si>
  <si>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</si>
  <si>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</si>
  <si>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</si>
  <si>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</si>
  <si>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</si>
  <si>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</si>
  <si>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</si>
  <si>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</si>
  <si>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</si>
  <si>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</si>
  <si>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</si>
  <si>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</si>
  <si>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</si>
  <si>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</si>
  <si>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</si>
  <si>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</si>
  <si>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</si>
  <si>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</si>
  <si>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</si>
  <si>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</si>
  <si>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</si>
  <si>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</si>
  <si>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</si>
  <si>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</si>
  <si>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</si>
  <si>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</si>
  <si>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</si>
  <si>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</si>
  <si>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</si>
  <si>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</si>
  <si>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</si>
  <si>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</si>
  <si>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</si>
  <si>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</si>
  <si>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</si>
  <si>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</si>
  <si>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</si>
  <si>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</si>
  <si>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</si>
  <si>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</si>
  <si>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</si>
  <si>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</si>
  <si>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</si>
  <si>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</si>
  <si>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09/08/23 - VENCIMENTO 16/08/23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</si>
</sst>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87013</v>
      </c>
      <c r="C7" s="10">
        <f aca="true" t="shared" si="0" ref="C7:K7">C8+C11</f>
        <v>111055</v>
      </c>
      <c r="D7" s="10">
        <f t="shared" si="0"/>
        <v>326955</v>
      </c>
      <c r="E7" s="10">
        <f t="shared" si="0"/>
        <v>262989</v>
      </c>
      <c r="F7" s="10">
        <f t="shared" si="0"/>
        <v>271140</v>
      </c>
      <c r="G7" s="10">
        <f t="shared" si="0"/>
        <v>155026</v>
      </c>
      <c r="H7" s="10">
        <f t="shared" si="0"/>
        <v>87955</v>
      </c>
      <c r="I7" s="10">
        <f t="shared" si="0"/>
        <v>122605</v>
      </c>
      <c r="J7" s="10">
        <f t="shared" si="0"/>
        <v>126838</v>
      </c>
      <c r="K7" s="10">
        <f t="shared" si="0"/>
        <v>226921</v>
      </c>
      <c r="L7" s="10">
        <f aca="true" t="shared" si="1" ref="L7:L13">SUM(B7:K7)</f>
        <v>1778497</v>
      </c>
      <c r="M7" s="11"/>
    </row>
    <row r="8" spans="1:13" ht="17.25" customHeight="1">
      <c r="A8" s="12" t="s">
        <v>82</v>
      </c>
      <c r="B8" s="13">
        <f>B9+B10</f>
        <v>4586</v>
      </c>
      <c r="C8" s="13">
        <f aca="true" t="shared" si="2" ref="C8:K8">C9+C10</f>
        <v>5132</v>
      </c>
      <c r="D8" s="13">
        <f t="shared" si="2"/>
        <v>15803</v>
      </c>
      <c r="E8" s="13">
        <f t="shared" si="2"/>
        <v>10991</v>
      </c>
      <c r="F8" s="13">
        <f t="shared" si="2"/>
        <v>10219</v>
      </c>
      <c r="G8" s="13">
        <f t="shared" si="2"/>
        <v>8230</v>
      </c>
      <c r="H8" s="13">
        <f t="shared" si="2"/>
        <v>4178</v>
      </c>
      <c r="I8" s="13">
        <f t="shared" si="2"/>
        <v>4489</v>
      </c>
      <c r="J8" s="13">
        <f t="shared" si="2"/>
        <v>6490</v>
      </c>
      <c r="K8" s="13">
        <f t="shared" si="2"/>
        <v>10146</v>
      </c>
      <c r="L8" s="13">
        <f t="shared" si="1"/>
        <v>80264</v>
      </c>
      <c r="M8"/>
    </row>
    <row r="9" spans="1:13" ht="17.25" customHeight="1">
      <c r="A9" s="14" t="s">
        <v>18</v>
      </c>
      <c r="B9" s="15">
        <v>4584</v>
      </c>
      <c r="C9" s="15">
        <v>5132</v>
      </c>
      <c r="D9" s="15">
        <v>15803</v>
      </c>
      <c r="E9" s="15">
        <v>10991</v>
      </c>
      <c r="F9" s="15">
        <v>10219</v>
      </c>
      <c r="G9" s="15">
        <v>8230</v>
      </c>
      <c r="H9" s="15">
        <v>4098</v>
      </c>
      <c r="I9" s="15">
        <v>4489</v>
      </c>
      <c r="J9" s="15">
        <v>6490</v>
      </c>
      <c r="K9" s="15">
        <v>10146</v>
      </c>
      <c r="L9" s="13">
        <f t="shared" si="1"/>
        <v>80182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80</v>
      </c>
      <c r="I10" s="15">
        <v>0</v>
      </c>
      <c r="J10" s="15">
        <v>0</v>
      </c>
      <c r="K10" s="15">
        <v>0</v>
      </c>
      <c r="L10" s="13">
        <f t="shared" si="1"/>
        <v>82</v>
      </c>
      <c r="M10"/>
    </row>
    <row r="11" spans="1:13" ht="17.25" customHeight="1">
      <c r="A11" s="12" t="s">
        <v>71</v>
      </c>
      <c r="B11" s="15">
        <v>82427</v>
      </c>
      <c r="C11" s="15">
        <v>105923</v>
      </c>
      <c r="D11" s="15">
        <v>311152</v>
      </c>
      <c r="E11" s="15">
        <v>251998</v>
      </c>
      <c r="F11" s="15">
        <v>260921</v>
      </c>
      <c r="G11" s="15">
        <v>146796</v>
      </c>
      <c r="H11" s="15">
        <v>83777</v>
      </c>
      <c r="I11" s="15">
        <v>118116</v>
      </c>
      <c r="J11" s="15">
        <v>120348</v>
      </c>
      <c r="K11" s="15">
        <v>216775</v>
      </c>
      <c r="L11" s="13">
        <f t="shared" si="1"/>
        <v>1698233</v>
      </c>
      <c r="M11" s="60"/>
    </row>
    <row r="12" spans="1:13" ht="17.25" customHeight="1">
      <c r="A12" s="14" t="s">
        <v>83</v>
      </c>
      <c r="B12" s="15">
        <v>9295</v>
      </c>
      <c r="C12" s="15">
        <v>7690</v>
      </c>
      <c r="D12" s="15">
        <v>26961</v>
      </c>
      <c r="E12" s="15">
        <v>24633</v>
      </c>
      <c r="F12" s="15">
        <v>22330</v>
      </c>
      <c r="G12" s="15">
        <v>13211</v>
      </c>
      <c r="H12" s="15">
        <v>7321</v>
      </c>
      <c r="I12" s="15">
        <v>6639</v>
      </c>
      <c r="J12" s="15">
        <v>8380</v>
      </c>
      <c r="K12" s="15">
        <v>13696</v>
      </c>
      <c r="L12" s="13">
        <f t="shared" si="1"/>
        <v>140156</v>
      </c>
      <c r="M12" s="60"/>
    </row>
    <row r="13" spans="1:13" ht="17.25" customHeight="1">
      <c r="A13" s="14" t="s">
        <v>72</v>
      </c>
      <c r="B13" s="15">
        <f>+B11-B12</f>
        <v>73132</v>
      </c>
      <c r="C13" s="15">
        <f aca="true" t="shared" si="3" ref="C13:K13">+C11-C12</f>
        <v>98233</v>
      </c>
      <c r="D13" s="15">
        <f t="shared" si="3"/>
        <v>284191</v>
      </c>
      <c r="E13" s="15">
        <f t="shared" si="3"/>
        <v>227365</v>
      </c>
      <c r="F13" s="15">
        <f t="shared" si="3"/>
        <v>238591</v>
      </c>
      <c r="G13" s="15">
        <f t="shared" si="3"/>
        <v>133585</v>
      </c>
      <c r="H13" s="15">
        <f t="shared" si="3"/>
        <v>76456</v>
      </c>
      <c r="I13" s="15">
        <f t="shared" si="3"/>
        <v>111477</v>
      </c>
      <c r="J13" s="15">
        <f t="shared" si="3"/>
        <v>111968</v>
      </c>
      <c r="K13" s="15">
        <f t="shared" si="3"/>
        <v>203079</v>
      </c>
      <c r="L13" s="13">
        <f t="shared" si="1"/>
        <v>1558077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1.28656953756788</v>
      </c>
      <c r="C18" s="22">
        <v>1.174785406858225</v>
      </c>
      <c r="D18" s="22">
        <v>1.080650323574736</v>
      </c>
      <c r="E18" s="22">
        <v>1.095665772784452</v>
      </c>
      <c r="F18" s="22">
        <v>1.201556110960738</v>
      </c>
      <c r="G18" s="22">
        <v>1.162105513211748</v>
      </c>
      <c r="H18" s="22">
        <v>1.065320315673436</v>
      </c>
      <c r="I18" s="22">
        <v>1.145787217517842</v>
      </c>
      <c r="J18" s="22">
        <v>1.256478305450588</v>
      </c>
      <c r="K18" s="22">
        <v>1.08572961814553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810387.75</v>
      </c>
      <c r="C20" s="25">
        <f aca="true" t="shared" si="4" ref="C20:K20">SUM(C21:C28)</f>
        <v>546750.8200000002</v>
      </c>
      <c r="D20" s="25">
        <f t="shared" si="4"/>
        <v>1779832.6700000002</v>
      </c>
      <c r="E20" s="25">
        <f t="shared" si="4"/>
        <v>1451922.86</v>
      </c>
      <c r="F20" s="25">
        <f t="shared" si="4"/>
        <v>1469950.0100000002</v>
      </c>
      <c r="G20" s="25">
        <f t="shared" si="4"/>
        <v>890198.5800000001</v>
      </c>
      <c r="H20" s="25">
        <f t="shared" si="4"/>
        <v>512426.08999999997</v>
      </c>
      <c r="I20" s="25">
        <f t="shared" si="4"/>
        <v>626233.31</v>
      </c>
      <c r="J20" s="25">
        <f t="shared" si="4"/>
        <v>770911.6399999999</v>
      </c>
      <c r="K20" s="25">
        <f t="shared" si="4"/>
        <v>970948.2</v>
      </c>
      <c r="L20" s="25">
        <f>SUM(B20:K20)</f>
        <v>9829561.930000002</v>
      </c>
      <c r="M20"/>
    </row>
    <row r="21" spans="1:13" ht="17.25" customHeight="1">
      <c r="A21" s="26" t="s">
        <v>22</v>
      </c>
      <c r="B21" s="56">
        <f>ROUND((B15+B16)*B7,2)</f>
        <v>625214.51</v>
      </c>
      <c r="C21" s="56">
        <f aca="true" t="shared" si="5" ref="C21:K21">ROUND((C15+C16)*C7,2)</f>
        <v>449617.27</v>
      </c>
      <c r="D21" s="56">
        <f t="shared" si="5"/>
        <v>1575432.67</v>
      </c>
      <c r="E21" s="56">
        <f t="shared" si="5"/>
        <v>1283623.01</v>
      </c>
      <c r="F21" s="56">
        <f t="shared" si="5"/>
        <v>1169318.36</v>
      </c>
      <c r="G21" s="56">
        <f t="shared" si="5"/>
        <v>735133.29</v>
      </c>
      <c r="H21" s="56">
        <f t="shared" si="5"/>
        <v>459424.15</v>
      </c>
      <c r="I21" s="56">
        <f t="shared" si="5"/>
        <v>530965.47</v>
      </c>
      <c r="J21" s="56">
        <f t="shared" si="5"/>
        <v>591585.12</v>
      </c>
      <c r="K21" s="56">
        <f t="shared" si="5"/>
        <v>864274.01</v>
      </c>
      <c r="L21" s="33">
        <f aca="true" t="shared" si="6" ref="L21:L28">SUM(B21:K21)</f>
        <v>8284587.86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179167.43</v>
      </c>
      <c r="C22" s="33">
        <f t="shared" si="7"/>
        <v>78586.54</v>
      </c>
      <c r="D22" s="33">
        <f t="shared" si="7"/>
        <v>127059.15</v>
      </c>
      <c r="E22" s="33">
        <f t="shared" si="7"/>
        <v>122798.79</v>
      </c>
      <c r="F22" s="33">
        <f t="shared" si="7"/>
        <v>235683.26</v>
      </c>
      <c r="G22" s="33">
        <f t="shared" si="7"/>
        <v>119169.16</v>
      </c>
      <c r="H22" s="33">
        <f t="shared" si="7"/>
        <v>30009.73</v>
      </c>
      <c r="I22" s="33">
        <f t="shared" si="7"/>
        <v>77407.98</v>
      </c>
      <c r="J22" s="33">
        <f t="shared" si="7"/>
        <v>151728.75</v>
      </c>
      <c r="K22" s="33">
        <f t="shared" si="7"/>
        <v>74093.88</v>
      </c>
      <c r="L22" s="33">
        <f t="shared" si="6"/>
        <v>1195704.67</v>
      </c>
      <c r="M22"/>
    </row>
    <row r="23" spans="1:13" ht="17.25" customHeight="1">
      <c r="A23" s="27" t="s">
        <v>24</v>
      </c>
      <c r="B23" s="33">
        <v>3209.47</v>
      </c>
      <c r="C23" s="33">
        <v>16061.77</v>
      </c>
      <c r="D23" s="33">
        <v>71407.33</v>
      </c>
      <c r="E23" s="33">
        <v>40080.95</v>
      </c>
      <c r="F23" s="33">
        <v>59439.23</v>
      </c>
      <c r="G23" s="33">
        <v>34708.84</v>
      </c>
      <c r="H23" s="33">
        <v>20559.04</v>
      </c>
      <c r="I23" s="33">
        <v>15258.48</v>
      </c>
      <c r="J23" s="33">
        <v>23078.86</v>
      </c>
      <c r="K23" s="33">
        <v>27742.75</v>
      </c>
      <c r="L23" s="33">
        <f t="shared" si="6"/>
        <v>311546.72000000003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612.22</v>
      </c>
      <c r="C26" s="33">
        <v>414.23</v>
      </c>
      <c r="D26" s="33">
        <v>1344.29</v>
      </c>
      <c r="E26" s="33">
        <v>1096.79</v>
      </c>
      <c r="F26" s="33">
        <v>1109.82</v>
      </c>
      <c r="G26" s="33">
        <v>672.14</v>
      </c>
      <c r="H26" s="33">
        <v>388.18</v>
      </c>
      <c r="I26" s="33">
        <v>474.15</v>
      </c>
      <c r="J26" s="33">
        <v>583.57</v>
      </c>
      <c r="K26" s="33">
        <v>734.67</v>
      </c>
      <c r="L26" s="33">
        <f t="shared" si="6"/>
        <v>7430.0599999999995</v>
      </c>
      <c r="M26" s="60"/>
    </row>
    <row r="27" spans="1:13" ht="17.25" customHeight="1">
      <c r="A27" s="27" t="s">
        <v>75</v>
      </c>
      <c r="B27" s="33">
        <v>314.15</v>
      </c>
      <c r="C27" s="33">
        <v>237.55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326.82</v>
      </c>
      <c r="K27" s="33">
        <v>440.83</v>
      </c>
      <c r="L27" s="33">
        <f t="shared" si="6"/>
        <v>4167.84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-122418.65</v>
      </c>
      <c r="C31" s="33">
        <f t="shared" si="8"/>
        <v>-22580.8</v>
      </c>
      <c r="D31" s="33">
        <f t="shared" si="8"/>
        <v>-69533.2</v>
      </c>
      <c r="E31" s="33">
        <f t="shared" si="8"/>
        <v>-53879.04999999991</v>
      </c>
      <c r="F31" s="33">
        <f t="shared" si="8"/>
        <v>-44963.6</v>
      </c>
      <c r="G31" s="33">
        <f t="shared" si="8"/>
        <v>-36212</v>
      </c>
      <c r="H31" s="33">
        <f t="shared" si="8"/>
        <v>-18031.2</v>
      </c>
      <c r="I31" s="33">
        <f t="shared" si="8"/>
        <v>-29455.699999999997</v>
      </c>
      <c r="J31" s="33">
        <f t="shared" si="8"/>
        <v>-28556</v>
      </c>
      <c r="K31" s="33">
        <f t="shared" si="8"/>
        <v>-44642.4</v>
      </c>
      <c r="L31" s="33">
        <f aca="true" t="shared" si="9" ref="L31:L38">SUM(B31:K31)</f>
        <v>-470272.5999999999</v>
      </c>
      <c r="M31"/>
    </row>
    <row r="32" spans="1:13" ht="18.75" customHeight="1">
      <c r="A32" s="27" t="s">
        <v>28</v>
      </c>
      <c r="B32" s="33">
        <f>B33+B34+B35+B36</f>
        <v>-20169.6</v>
      </c>
      <c r="C32" s="33">
        <f aca="true" t="shared" si="10" ref="C32:K32">C33+C34+C35+C36</f>
        <v>-22580.8</v>
      </c>
      <c r="D32" s="33">
        <f t="shared" si="10"/>
        <v>-69533.2</v>
      </c>
      <c r="E32" s="33">
        <f t="shared" si="10"/>
        <v>-48360.4</v>
      </c>
      <c r="F32" s="33">
        <f t="shared" si="10"/>
        <v>-44963.6</v>
      </c>
      <c r="G32" s="33">
        <f t="shared" si="10"/>
        <v>-36212</v>
      </c>
      <c r="H32" s="33">
        <f t="shared" si="10"/>
        <v>-18031.2</v>
      </c>
      <c r="I32" s="33">
        <f t="shared" si="10"/>
        <v>-29455.699999999997</v>
      </c>
      <c r="J32" s="33">
        <f t="shared" si="10"/>
        <v>-28556</v>
      </c>
      <c r="K32" s="33">
        <f t="shared" si="10"/>
        <v>-44642.4</v>
      </c>
      <c r="L32" s="33">
        <f t="shared" si="9"/>
        <v>-362504.9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-20169.6</v>
      </c>
      <c r="C33" s="33">
        <f t="shared" si="11"/>
        <v>-22580.8</v>
      </c>
      <c r="D33" s="33">
        <f t="shared" si="11"/>
        <v>-69533.2</v>
      </c>
      <c r="E33" s="33">
        <f t="shared" si="11"/>
        <v>-48360.4</v>
      </c>
      <c r="F33" s="33">
        <f t="shared" si="11"/>
        <v>-44963.6</v>
      </c>
      <c r="G33" s="33">
        <f t="shared" si="11"/>
        <v>-36212</v>
      </c>
      <c r="H33" s="33">
        <f t="shared" si="11"/>
        <v>-18031.2</v>
      </c>
      <c r="I33" s="33">
        <f t="shared" si="11"/>
        <v>-19751.6</v>
      </c>
      <c r="J33" s="33">
        <f t="shared" si="11"/>
        <v>-28556</v>
      </c>
      <c r="K33" s="33">
        <f t="shared" si="11"/>
        <v>-44642.4</v>
      </c>
      <c r="L33" s="33">
        <f t="shared" si="9"/>
        <v>-352800.80000000005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-9704.1</v>
      </c>
      <c r="J36" s="17">
        <v>0</v>
      </c>
      <c r="K36" s="17">
        <v>0</v>
      </c>
      <c r="L36" s="33">
        <f t="shared" si="9"/>
        <v>-9704.1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-107767.69999999991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687969.1</v>
      </c>
      <c r="C55" s="41">
        <f t="shared" si="16"/>
        <v>524170.0200000002</v>
      </c>
      <c r="D55" s="41">
        <f t="shared" si="16"/>
        <v>1710299.4700000002</v>
      </c>
      <c r="E55" s="41">
        <f t="shared" si="16"/>
        <v>1398043.8100000003</v>
      </c>
      <c r="F55" s="41">
        <f t="shared" si="16"/>
        <v>1424986.4100000001</v>
      </c>
      <c r="G55" s="41">
        <f t="shared" si="16"/>
        <v>853986.5800000001</v>
      </c>
      <c r="H55" s="41">
        <f t="shared" si="16"/>
        <v>494394.88999999996</v>
      </c>
      <c r="I55" s="41">
        <f t="shared" si="16"/>
        <v>596777.6100000001</v>
      </c>
      <c r="J55" s="41">
        <f t="shared" si="16"/>
        <v>742355.6399999999</v>
      </c>
      <c r="K55" s="41">
        <f t="shared" si="16"/>
        <v>926305.7999999999</v>
      </c>
      <c r="L55" s="42">
        <f t="shared" si="14"/>
        <v>9359289.330000002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687969.11</v>
      </c>
      <c r="C61" s="41">
        <f aca="true" t="shared" si="18" ref="C61:J61">SUM(C62:C73)</f>
        <v>524170.02</v>
      </c>
      <c r="D61" s="41">
        <f t="shared" si="18"/>
        <v>1710299.4755233994</v>
      </c>
      <c r="E61" s="41">
        <f t="shared" si="18"/>
        <v>1398043.8117831293</v>
      </c>
      <c r="F61" s="41">
        <f t="shared" si="18"/>
        <v>1424986.427795995</v>
      </c>
      <c r="G61" s="41">
        <f t="shared" si="18"/>
        <v>853986.588815879</v>
      </c>
      <c r="H61" s="41">
        <f t="shared" si="18"/>
        <v>494394.8827791206</v>
      </c>
      <c r="I61" s="41">
        <f>SUM(I62:I78)</f>
        <v>596777.6221038229</v>
      </c>
      <c r="J61" s="41">
        <f t="shared" si="18"/>
        <v>742355.637064679</v>
      </c>
      <c r="K61" s="41">
        <f>SUM(K62:K75)</f>
        <v>926305.7999999999</v>
      </c>
      <c r="L61" s="46">
        <f>SUM(B61:K61)</f>
        <v>9359289.375866026</v>
      </c>
      <c r="M61" s="40"/>
    </row>
    <row r="62" spans="1:13" ht="18.75" customHeight="1">
      <c r="A62" s="47" t="s">
        <v>46</v>
      </c>
      <c r="B62" s="48">
        <v>687969.11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687969.11</v>
      </c>
      <c r="M62"/>
    </row>
    <row r="63" spans="1:13" ht="18.75" customHeight="1">
      <c r="A63" s="47" t="s">
        <v>55</v>
      </c>
      <c r="B63" s="17">
        <v>0</v>
      </c>
      <c r="C63" s="48">
        <v>458229.43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458229.43</v>
      </c>
      <c r="M63"/>
    </row>
    <row r="64" spans="1:13" ht="18.75" customHeight="1">
      <c r="A64" s="47" t="s">
        <v>56</v>
      </c>
      <c r="B64" s="17">
        <v>0</v>
      </c>
      <c r="C64" s="48">
        <v>65940.59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65940.59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1710299.4755233994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1710299.4755233994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1398043.8117831293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1398043.8117831293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1424986.427795995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1424986.427795995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853986.588815879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853986.588815879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494394.8827791206</v>
      </c>
      <c r="I69" s="17">
        <v>0</v>
      </c>
      <c r="J69" s="17">
        <v>0</v>
      </c>
      <c r="K69" s="17">
        <v>0</v>
      </c>
      <c r="L69" s="46">
        <f t="shared" si="19"/>
        <v>494394.8827791206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596777.6221038229</v>
      </c>
      <c r="J70" s="17">
        <v>0</v>
      </c>
      <c r="K70" s="17">
        <v>0</v>
      </c>
      <c r="L70" s="46">
        <f t="shared" si="19"/>
        <v>596777.6221038229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742355.637064679</v>
      </c>
      <c r="K71" s="17">
        <v>0</v>
      </c>
      <c r="L71" s="46">
        <f t="shared" si="19"/>
        <v>742355.637064679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542722.57</v>
      </c>
      <c r="L72" s="46">
        <f t="shared" si="19"/>
        <v>542722.57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383583.23</v>
      </c>
      <c r="L73" s="46">
        <f t="shared" si="19"/>
        <v>383583.23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2023-08-15T16:54:57Z</dcterms:modified>
  <cp:category/>
  <cp:version/>
  <cp:contentType/>
  <cp:contentStatus/>
</cp:coreProperties>
</file>