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<sst xmlns="http://schemas.openxmlformats.org/spreadsheetml/2006/main" count="86" uniqueCount="85">
  <si>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</si>
  <si>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</si>
  <si>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</si>
  <si>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</si>
  <si>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</si>
  <si>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</si>
  <si>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</si>
  <si>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</si>
  <si>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</si>
  <si>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</si>
  <si>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</si>
  <si>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</si>
  <si>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</si>
  <si>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</si>
  <si>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</si>
  <si>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</si>
  <si>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</si>
  <si>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</si>
  <si>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</si>
  <si>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</si>
  <si>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</si>
  <si>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</si>
  <si>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</si>
  <si>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</si>
  <si>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</si>
  <si>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</si>
  <si>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</si>
  <si>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</si>
  <si>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</si>
  <si>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</si>
  <si>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</si>
  <si>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</si>
  <si>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</si>
  <si>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</si>
  <si>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</si>
  <si>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</si>
  <si>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</si>
  <si>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</si>
  <si>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</si>
  <si>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</si>
  <si>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</si>
  <si>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</si>
  <si>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</si>
  <si>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</si>
  <si>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</si>
  <si>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</si>
  <si>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</si>
  <si>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</si>
  <si>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</si>
  <si>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</si>
  <si>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</si>
  <si>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</si>
  <si>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</si>
  <si>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</si>
  <si>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</si>
  <si>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</si>
  <si>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</si>
  <si>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</si>
  <si>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</si>
  <si>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</si>
  <si>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</si>
  <si>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</si>
  <si>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</si>
  <si>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</si>
  <si>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</si>
  <si>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</si>
  <si>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</si>
  <si>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</si>
  <si>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</si>
  <si>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</si>
  <si>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</si>
  <si>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</si>
  <si>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</si>
  <si>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</si>
  <si>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</si>
  <si>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</si>
  <si>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</si>
  <si>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</si>
  <si>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</si>
  <si>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</si>
  <si>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</si>
  <si>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</si>
  <si>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</si>
  <si>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</si>
  <si>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07/08/23 - VENCIMENTO 14/08/23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</si>
</sst>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85754</v>
      </c>
      <c r="C7" s="10">
        <f aca="true" t="shared" si="0" ref="C7:K7">C8+C11</f>
        <v>107197</v>
      </c>
      <c r="D7" s="10">
        <f t="shared" si="0"/>
        <v>315423</v>
      </c>
      <c r="E7" s="10">
        <f t="shared" si="0"/>
        <v>259665</v>
      </c>
      <c r="F7" s="10">
        <f t="shared" si="0"/>
        <v>270310</v>
      </c>
      <c r="G7" s="10">
        <f t="shared" si="0"/>
        <v>151238</v>
      </c>
      <c r="H7" s="10">
        <f t="shared" si="0"/>
        <v>85749</v>
      </c>
      <c r="I7" s="10">
        <f t="shared" si="0"/>
        <v>117814</v>
      </c>
      <c r="J7" s="10">
        <f t="shared" si="0"/>
        <v>121255</v>
      </c>
      <c r="K7" s="10">
        <f t="shared" si="0"/>
        <v>217641</v>
      </c>
      <c r="L7" s="10">
        <f aca="true" t="shared" si="1" ref="L7:L13">SUM(B7:K7)</f>
        <v>1732046</v>
      </c>
      <c r="M7" s="11"/>
    </row>
    <row r="8" spans="1:13" ht="17.25" customHeight="1">
      <c r="A8" s="12" t="s">
        <v>82</v>
      </c>
      <c r="B8" s="13">
        <f>B9+B10</f>
        <v>5029</v>
      </c>
      <c r="C8" s="13">
        <f aca="true" t="shared" si="2" ref="C8:K8">C9+C10</f>
        <v>5544</v>
      </c>
      <c r="D8" s="13">
        <f t="shared" si="2"/>
        <v>16956</v>
      </c>
      <c r="E8" s="13">
        <f t="shared" si="2"/>
        <v>12485</v>
      </c>
      <c r="F8" s="13">
        <f t="shared" si="2"/>
        <v>11680</v>
      </c>
      <c r="G8" s="13">
        <f t="shared" si="2"/>
        <v>8556</v>
      </c>
      <c r="H8" s="13">
        <f t="shared" si="2"/>
        <v>4384</v>
      </c>
      <c r="I8" s="13">
        <f t="shared" si="2"/>
        <v>4818</v>
      </c>
      <c r="J8" s="13">
        <f t="shared" si="2"/>
        <v>6374</v>
      </c>
      <c r="K8" s="13">
        <f t="shared" si="2"/>
        <v>10866</v>
      </c>
      <c r="L8" s="13">
        <f t="shared" si="1"/>
        <v>86692</v>
      </c>
      <c r="M8"/>
    </row>
    <row r="9" spans="1:13" ht="17.25" customHeight="1">
      <c r="A9" s="14" t="s">
        <v>18</v>
      </c>
      <c r="B9" s="15">
        <v>5029</v>
      </c>
      <c r="C9" s="15">
        <v>5544</v>
      </c>
      <c r="D9" s="15">
        <v>16956</v>
      </c>
      <c r="E9" s="15">
        <v>12485</v>
      </c>
      <c r="F9" s="15">
        <v>11680</v>
      </c>
      <c r="G9" s="15">
        <v>8556</v>
      </c>
      <c r="H9" s="15">
        <v>4329</v>
      </c>
      <c r="I9" s="15">
        <v>4818</v>
      </c>
      <c r="J9" s="15">
        <v>6374</v>
      </c>
      <c r="K9" s="15">
        <v>10866</v>
      </c>
      <c r="L9" s="13">
        <f t="shared" si="1"/>
        <v>86637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55</v>
      </c>
      <c r="I10" s="15">
        <v>0</v>
      </c>
      <c r="J10" s="15">
        <v>0</v>
      </c>
      <c r="K10" s="15">
        <v>0</v>
      </c>
      <c r="L10" s="13">
        <f t="shared" si="1"/>
        <v>55</v>
      </c>
      <c r="M10"/>
    </row>
    <row r="11" spans="1:13" ht="17.25" customHeight="1">
      <c r="A11" s="12" t="s">
        <v>71</v>
      </c>
      <c r="B11" s="15">
        <v>80725</v>
      </c>
      <c r="C11" s="15">
        <v>101653</v>
      </c>
      <c r="D11" s="15">
        <v>298467</v>
      </c>
      <c r="E11" s="15">
        <v>247180</v>
      </c>
      <c r="F11" s="15">
        <v>258630</v>
      </c>
      <c r="G11" s="15">
        <v>142682</v>
      </c>
      <c r="H11" s="15">
        <v>81365</v>
      </c>
      <c r="I11" s="15">
        <v>112996</v>
      </c>
      <c r="J11" s="15">
        <v>114881</v>
      </c>
      <c r="K11" s="15">
        <v>206775</v>
      </c>
      <c r="L11" s="13">
        <f t="shared" si="1"/>
        <v>1645354</v>
      </c>
      <c r="M11" s="60"/>
    </row>
    <row r="12" spans="1:13" ht="17.25" customHeight="1">
      <c r="A12" s="14" t="s">
        <v>83</v>
      </c>
      <c r="B12" s="15">
        <v>9899</v>
      </c>
      <c r="C12" s="15">
        <v>7881</v>
      </c>
      <c r="D12" s="15">
        <v>27204</v>
      </c>
      <c r="E12" s="15">
        <v>25423</v>
      </c>
      <c r="F12" s="15">
        <v>22748</v>
      </c>
      <c r="G12" s="15">
        <v>13854</v>
      </c>
      <c r="H12" s="15">
        <v>7484</v>
      </c>
      <c r="I12" s="15">
        <v>6816</v>
      </c>
      <c r="J12" s="15">
        <v>8081</v>
      </c>
      <c r="K12" s="15">
        <v>14101</v>
      </c>
      <c r="L12" s="13">
        <f t="shared" si="1"/>
        <v>143491</v>
      </c>
      <c r="M12" s="60"/>
    </row>
    <row r="13" spans="1:13" ht="17.25" customHeight="1">
      <c r="A13" s="14" t="s">
        <v>72</v>
      </c>
      <c r="B13" s="15">
        <f>+B11-B12</f>
        <v>70826</v>
      </c>
      <c r="C13" s="15">
        <f aca="true" t="shared" si="3" ref="C13:K13">+C11-C12</f>
        <v>93772</v>
      </c>
      <c r="D13" s="15">
        <f t="shared" si="3"/>
        <v>271263</v>
      </c>
      <c r="E13" s="15">
        <f t="shared" si="3"/>
        <v>221757</v>
      </c>
      <c r="F13" s="15">
        <f t="shared" si="3"/>
        <v>235882</v>
      </c>
      <c r="G13" s="15">
        <f t="shared" si="3"/>
        <v>128828</v>
      </c>
      <c r="H13" s="15">
        <f t="shared" si="3"/>
        <v>73881</v>
      </c>
      <c r="I13" s="15">
        <f t="shared" si="3"/>
        <v>106180</v>
      </c>
      <c r="J13" s="15">
        <f t="shared" si="3"/>
        <v>106800</v>
      </c>
      <c r="K13" s="15">
        <f t="shared" si="3"/>
        <v>192674</v>
      </c>
      <c r="L13" s="13">
        <f t="shared" si="1"/>
        <v>1501863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1.301434022968365</v>
      </c>
      <c r="C18" s="22">
        <v>1.209727602634986</v>
      </c>
      <c r="D18" s="22">
        <v>1.113689480271391</v>
      </c>
      <c r="E18" s="22">
        <v>1.102939050035222</v>
      </c>
      <c r="F18" s="22">
        <v>1.20402340166019</v>
      </c>
      <c r="G18" s="22">
        <v>1.186287520193024</v>
      </c>
      <c r="H18" s="22">
        <v>1.079073659550447</v>
      </c>
      <c r="I18" s="22">
        <v>1.182471220064177</v>
      </c>
      <c r="J18" s="22">
        <v>1.311204608607565</v>
      </c>
      <c r="K18" s="22">
        <v>1.125385681662663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807910.7100000001</v>
      </c>
      <c r="C20" s="25">
        <f aca="true" t="shared" si="4" ref="C20:K20">SUM(C21:C28)</f>
        <v>542836.0200000001</v>
      </c>
      <c r="D20" s="25">
        <f t="shared" si="4"/>
        <v>1770108.6400000001</v>
      </c>
      <c r="E20" s="25">
        <f t="shared" si="4"/>
        <v>1442902.82</v>
      </c>
      <c r="F20" s="25">
        <f t="shared" si="4"/>
        <v>1467999.8499999999</v>
      </c>
      <c r="G20" s="25">
        <f t="shared" si="4"/>
        <v>885957.4400000001</v>
      </c>
      <c r="H20" s="25">
        <f t="shared" si="4"/>
        <v>505962.83</v>
      </c>
      <c r="I20" s="25">
        <f t="shared" si="4"/>
        <v>621041.5200000001</v>
      </c>
      <c r="J20" s="25">
        <f t="shared" si="4"/>
        <v>769272.83</v>
      </c>
      <c r="K20" s="25">
        <f t="shared" si="4"/>
        <v>965578.2</v>
      </c>
      <c r="L20" s="25">
        <f>SUM(B20:K20)</f>
        <v>9779570.86</v>
      </c>
      <c r="M20"/>
    </row>
    <row r="21" spans="1:13" ht="17.25" customHeight="1">
      <c r="A21" s="26" t="s">
        <v>22</v>
      </c>
      <c r="B21" s="56">
        <f>ROUND((B15+B16)*B7,2)</f>
        <v>616168.22</v>
      </c>
      <c r="C21" s="56">
        <f aca="true" t="shared" si="5" ref="C21:K21">ROUND((C15+C16)*C7,2)</f>
        <v>433997.77</v>
      </c>
      <c r="D21" s="56">
        <f t="shared" si="5"/>
        <v>1519865.73</v>
      </c>
      <c r="E21" s="56">
        <f t="shared" si="5"/>
        <v>1267398.9</v>
      </c>
      <c r="F21" s="56">
        <f t="shared" si="5"/>
        <v>1165738.91</v>
      </c>
      <c r="G21" s="56">
        <f t="shared" si="5"/>
        <v>717170.6</v>
      </c>
      <c r="H21" s="56">
        <f t="shared" si="5"/>
        <v>447901.33</v>
      </c>
      <c r="I21" s="56">
        <f t="shared" si="5"/>
        <v>510217.09</v>
      </c>
      <c r="J21" s="56">
        <f t="shared" si="5"/>
        <v>565545.45</v>
      </c>
      <c r="K21" s="56">
        <f t="shared" si="5"/>
        <v>828929.28</v>
      </c>
      <c r="L21" s="33">
        <f aca="true" t="shared" si="6" ref="L21:L28">SUM(B21:K21)</f>
        <v>8072933.279999999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185734.07</v>
      </c>
      <c r="C22" s="33">
        <f t="shared" si="7"/>
        <v>91021.31</v>
      </c>
      <c r="D22" s="33">
        <f t="shared" si="7"/>
        <v>172792.74</v>
      </c>
      <c r="E22" s="33">
        <f t="shared" si="7"/>
        <v>130464.84</v>
      </c>
      <c r="F22" s="33">
        <f t="shared" si="7"/>
        <v>237838.02</v>
      </c>
      <c r="G22" s="33">
        <f t="shared" si="7"/>
        <v>133599.93</v>
      </c>
      <c r="H22" s="33">
        <f t="shared" si="7"/>
        <v>35417.2</v>
      </c>
      <c r="I22" s="33">
        <f t="shared" si="7"/>
        <v>93099.93</v>
      </c>
      <c r="J22" s="33">
        <f t="shared" si="7"/>
        <v>176000.35</v>
      </c>
      <c r="K22" s="33">
        <f t="shared" si="7"/>
        <v>103935.86</v>
      </c>
      <c r="L22" s="33">
        <f t="shared" si="6"/>
        <v>1359904.25</v>
      </c>
      <c r="M22"/>
    </row>
    <row r="23" spans="1:13" ht="17.25" customHeight="1">
      <c r="A23" s="27" t="s">
        <v>24</v>
      </c>
      <c r="B23" s="33">
        <v>3209.47</v>
      </c>
      <c r="C23" s="33">
        <v>15331.7</v>
      </c>
      <c r="D23" s="33">
        <v>71514.05</v>
      </c>
      <c r="E23" s="33">
        <v>39616.36</v>
      </c>
      <c r="F23" s="33">
        <v>58905.94</v>
      </c>
      <c r="G23" s="33">
        <v>33997.01</v>
      </c>
      <c r="H23" s="33">
        <v>20213.74</v>
      </c>
      <c r="I23" s="33">
        <v>15125.73</v>
      </c>
      <c r="J23" s="33">
        <v>23205.52</v>
      </c>
      <c r="K23" s="33">
        <v>27875.5</v>
      </c>
      <c r="L23" s="33">
        <f t="shared" si="6"/>
        <v>308995.02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614.83</v>
      </c>
      <c r="C26" s="33">
        <v>414.23</v>
      </c>
      <c r="D26" s="33">
        <v>1346.89</v>
      </c>
      <c r="E26" s="33">
        <v>1099.4</v>
      </c>
      <c r="F26" s="33">
        <v>1117.64</v>
      </c>
      <c r="G26" s="33">
        <v>674.75</v>
      </c>
      <c r="H26" s="33">
        <v>385.57</v>
      </c>
      <c r="I26" s="33">
        <v>471.54</v>
      </c>
      <c r="J26" s="33">
        <v>586.17</v>
      </c>
      <c r="K26" s="33">
        <v>734.67</v>
      </c>
      <c r="L26" s="33">
        <f t="shared" si="6"/>
        <v>7445.69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326.82</v>
      </c>
      <c r="K27" s="33">
        <v>440.83</v>
      </c>
      <c r="L27" s="33">
        <f t="shared" si="6"/>
        <v>4167.84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-124376.65</v>
      </c>
      <c r="C31" s="33">
        <f t="shared" si="8"/>
        <v>-24393.6</v>
      </c>
      <c r="D31" s="33">
        <f t="shared" si="8"/>
        <v>-74606.4</v>
      </c>
      <c r="E31" s="33">
        <f t="shared" si="8"/>
        <v>-60452.64999999991</v>
      </c>
      <c r="F31" s="33">
        <f t="shared" si="8"/>
        <v>-51392</v>
      </c>
      <c r="G31" s="33">
        <f t="shared" si="8"/>
        <v>-37646.4</v>
      </c>
      <c r="H31" s="33">
        <f t="shared" si="8"/>
        <v>-19047.6</v>
      </c>
      <c r="I31" s="33">
        <f t="shared" si="8"/>
        <v>-28846.54</v>
      </c>
      <c r="J31" s="33">
        <f t="shared" si="8"/>
        <v>-28045.6</v>
      </c>
      <c r="K31" s="33">
        <f t="shared" si="8"/>
        <v>-47810.4</v>
      </c>
      <c r="L31" s="33">
        <f aca="true" t="shared" si="9" ref="L31:L38">SUM(B31:K31)</f>
        <v>-496617.8399999999</v>
      </c>
      <c r="M31"/>
    </row>
    <row r="32" spans="1:13" ht="18.75" customHeight="1">
      <c r="A32" s="27" t="s">
        <v>28</v>
      </c>
      <c r="B32" s="33">
        <f>B33+B34+B35+B36</f>
        <v>-22127.6</v>
      </c>
      <c r="C32" s="33">
        <f aca="true" t="shared" si="10" ref="C32:K32">C33+C34+C35+C36</f>
        <v>-24393.6</v>
      </c>
      <c r="D32" s="33">
        <f t="shared" si="10"/>
        <v>-74606.4</v>
      </c>
      <c r="E32" s="33">
        <f t="shared" si="10"/>
        <v>-54934</v>
      </c>
      <c r="F32" s="33">
        <f t="shared" si="10"/>
        <v>-51392</v>
      </c>
      <c r="G32" s="33">
        <f t="shared" si="10"/>
        <v>-37646.4</v>
      </c>
      <c r="H32" s="33">
        <f t="shared" si="10"/>
        <v>-19047.6</v>
      </c>
      <c r="I32" s="33">
        <f t="shared" si="10"/>
        <v>-28846.54</v>
      </c>
      <c r="J32" s="33">
        <f t="shared" si="10"/>
        <v>-28045.6</v>
      </c>
      <c r="K32" s="33">
        <f t="shared" si="10"/>
        <v>-47810.4</v>
      </c>
      <c r="L32" s="33">
        <f t="shared" si="9"/>
        <v>-388850.13999999996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-22127.6</v>
      </c>
      <c r="C33" s="33">
        <f t="shared" si="11"/>
        <v>-24393.6</v>
      </c>
      <c r="D33" s="33">
        <f t="shared" si="11"/>
        <v>-74606.4</v>
      </c>
      <c r="E33" s="33">
        <f t="shared" si="11"/>
        <v>-54934</v>
      </c>
      <c r="F33" s="33">
        <f t="shared" si="11"/>
        <v>-51392</v>
      </c>
      <c r="G33" s="33">
        <f t="shared" si="11"/>
        <v>-37646.4</v>
      </c>
      <c r="H33" s="33">
        <f t="shared" si="11"/>
        <v>-19047.6</v>
      </c>
      <c r="I33" s="33">
        <f t="shared" si="11"/>
        <v>-21199.2</v>
      </c>
      <c r="J33" s="33">
        <f t="shared" si="11"/>
        <v>-28045.6</v>
      </c>
      <c r="K33" s="33">
        <f t="shared" si="11"/>
        <v>-47810.4</v>
      </c>
      <c r="L33" s="33">
        <f t="shared" si="9"/>
        <v>-381202.8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-7647.34</v>
      </c>
      <c r="J36" s="17">
        <v>0</v>
      </c>
      <c r="K36" s="17">
        <v>0</v>
      </c>
      <c r="L36" s="33">
        <f t="shared" si="9"/>
        <v>-7647.34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-107767.69999999991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683534.06</v>
      </c>
      <c r="C55" s="41">
        <f t="shared" si="16"/>
        <v>518442.42000000016</v>
      </c>
      <c r="D55" s="41">
        <f t="shared" si="16"/>
        <v>1695502.2400000002</v>
      </c>
      <c r="E55" s="41">
        <f t="shared" si="16"/>
        <v>1382450.1700000002</v>
      </c>
      <c r="F55" s="41">
        <f t="shared" si="16"/>
        <v>1416607.8499999999</v>
      </c>
      <c r="G55" s="41">
        <f t="shared" si="16"/>
        <v>848311.04</v>
      </c>
      <c r="H55" s="41">
        <f t="shared" si="16"/>
        <v>486915.23000000004</v>
      </c>
      <c r="I55" s="41">
        <f t="shared" si="16"/>
        <v>592194.9800000001</v>
      </c>
      <c r="J55" s="41">
        <f t="shared" si="16"/>
        <v>741227.23</v>
      </c>
      <c r="K55" s="41">
        <f t="shared" si="16"/>
        <v>917767.7999999999</v>
      </c>
      <c r="L55" s="42">
        <f t="shared" si="14"/>
        <v>9282953.020000001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683534.06</v>
      </c>
      <c r="C61" s="41">
        <f aca="true" t="shared" si="18" ref="C61:J61">SUM(C62:C73)</f>
        <v>518442.43</v>
      </c>
      <c r="D61" s="41">
        <f t="shared" si="18"/>
        <v>1695502.2322163212</v>
      </c>
      <c r="E61" s="41">
        <f t="shared" si="18"/>
        <v>1382450.165804645</v>
      </c>
      <c r="F61" s="41">
        <f t="shared" si="18"/>
        <v>1416607.8311207641</v>
      </c>
      <c r="G61" s="41">
        <f t="shared" si="18"/>
        <v>848311.0308478969</v>
      </c>
      <c r="H61" s="41">
        <f t="shared" si="18"/>
        <v>486915.2319303118</v>
      </c>
      <c r="I61" s="41">
        <f>SUM(I62:I78)</f>
        <v>592194.9864658229</v>
      </c>
      <c r="J61" s="41">
        <f t="shared" si="18"/>
        <v>741227.21451365</v>
      </c>
      <c r="K61" s="41">
        <f>SUM(K62:K75)</f>
        <v>917767.81</v>
      </c>
      <c r="L61" s="46">
        <f>SUM(B61:K61)</f>
        <v>9282952.992899412</v>
      </c>
      <c r="M61" s="40"/>
    </row>
    <row r="62" spans="1:13" ht="18.75" customHeight="1">
      <c r="A62" s="47" t="s">
        <v>46</v>
      </c>
      <c r="B62" s="48">
        <v>683534.06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683534.06</v>
      </c>
      <c r="M62"/>
    </row>
    <row r="63" spans="1:13" ht="18.75" customHeight="1">
      <c r="A63" s="47" t="s">
        <v>55</v>
      </c>
      <c r="B63" s="17">
        <v>0</v>
      </c>
      <c r="C63" s="48">
        <v>453222.37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453222.37</v>
      </c>
      <c r="M63"/>
    </row>
    <row r="64" spans="1:13" ht="18.75" customHeight="1">
      <c r="A64" s="47" t="s">
        <v>56</v>
      </c>
      <c r="B64" s="17">
        <v>0</v>
      </c>
      <c r="C64" s="48">
        <v>65220.06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65220.06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1695502.2322163212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1695502.2322163212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1382450.165804645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1382450.165804645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1416607.8311207641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1416607.8311207641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848311.0308478969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848311.0308478969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486915.2319303118</v>
      </c>
      <c r="I69" s="17">
        <v>0</v>
      </c>
      <c r="J69" s="17">
        <v>0</v>
      </c>
      <c r="K69" s="17">
        <v>0</v>
      </c>
      <c r="L69" s="46">
        <f t="shared" si="19"/>
        <v>486915.2319303118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592194.9864658229</v>
      </c>
      <c r="J70" s="17">
        <v>0</v>
      </c>
      <c r="K70" s="17">
        <v>0</v>
      </c>
      <c r="L70" s="46">
        <f t="shared" si="19"/>
        <v>592194.9864658229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741227.21451365</v>
      </c>
      <c r="K71" s="17">
        <v>0</v>
      </c>
      <c r="L71" s="46">
        <f t="shared" si="19"/>
        <v>741227.21451365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536343.51</v>
      </c>
      <c r="L72" s="46">
        <f t="shared" si="19"/>
        <v>536343.51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381424.3</v>
      </c>
      <c r="L73" s="46">
        <f t="shared" si="19"/>
        <v>381424.3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2023-08-11T17:59:02Z</dcterms:modified>
  <cp:category/>
  <cp:version/>
  <cp:contentType/>
  <cp:contentStatus/>
</cp:coreProperties>
</file>