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<sst xmlns="http://schemas.openxmlformats.org/spreadsheetml/2006/main" count="86" uniqueCount="85">
  <si>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</si>
  <si>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</si>
  <si>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</si>
  <si>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</si>
  <si>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</si>
  <si>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</si>
  <si>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</si>
  <si>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</si>
  <si>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</si>
  <si>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</si>
  <si>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</si>
  <si>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</si>
  <si>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</si>
  <si>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</si>
  <si>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</si>
  <si>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</si>
  <si>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</si>
  <si>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</si>
  <si>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</si>
  <si>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</si>
  <si>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</si>
  <si>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</si>
  <si>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</si>
  <si>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</si>
  <si>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</si>
  <si>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</si>
  <si>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</si>
  <si>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</si>
  <si>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</si>
  <si>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</si>
  <si>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</si>
  <si>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</si>
  <si>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</si>
  <si>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</si>
  <si>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</si>
  <si>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</si>
  <si>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</si>
  <si>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</si>
  <si>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</si>
  <si>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</si>
  <si>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</si>
  <si>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</si>
  <si>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</si>
  <si>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</si>
  <si>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</si>
  <si>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</si>
  <si>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</si>
  <si>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</si>
  <si>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</si>
  <si>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</si>
  <si>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</si>
  <si>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</si>
  <si>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</si>
  <si>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</si>
  <si>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</si>
  <si>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</si>
  <si>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</si>
  <si>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</si>
  <si>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</si>
  <si>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</si>
  <si>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</si>
  <si>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</si>
  <si>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</si>
  <si>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</si>
  <si>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</si>
  <si>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</si>
  <si>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</si>
  <si>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</si>
  <si>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</si>
  <si>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</si>
  <si>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</si>
  <si>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</si>
  <si>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</si>
  <si>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</si>
  <si>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</si>
  <si>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</si>
  <si>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</si>
  <si>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</si>
  <si>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</si>
  <si>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</si>
  <si>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</si>
  <si>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</si>
  <si>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</si>
  <si>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</si>
  <si>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06/08/23 - VENCIMENTO 11/08/23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</si>
</sst>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22916</v>
      </c>
      <c r="C7" s="10">
        <f aca="true" t="shared" si="0" ref="C7:K7">C8+C11</f>
        <v>31595</v>
      </c>
      <c r="D7" s="10">
        <f t="shared" si="0"/>
        <v>96188</v>
      </c>
      <c r="E7" s="10">
        <f t="shared" si="0"/>
        <v>81914</v>
      </c>
      <c r="F7" s="10">
        <f t="shared" si="0"/>
        <v>101350</v>
      </c>
      <c r="G7" s="10">
        <f t="shared" si="0"/>
        <v>39630</v>
      </c>
      <c r="H7" s="10">
        <f t="shared" si="0"/>
        <v>25239</v>
      </c>
      <c r="I7" s="10">
        <f t="shared" si="0"/>
        <v>41447</v>
      </c>
      <c r="J7" s="10">
        <f t="shared" si="0"/>
        <v>24726</v>
      </c>
      <c r="K7" s="10">
        <f t="shared" si="0"/>
        <v>73404</v>
      </c>
      <c r="L7" s="10">
        <f aca="true" t="shared" si="1" ref="L7:L13">SUM(B7:K7)</f>
        <v>538409</v>
      </c>
      <c r="M7" s="11"/>
    </row>
    <row r="8" spans="1:13" ht="17.25" customHeight="1">
      <c r="A8" s="12" t="s">
        <v>82</v>
      </c>
      <c r="B8" s="13">
        <f>B9+B10</f>
        <v>1943</v>
      </c>
      <c r="C8" s="13">
        <f aca="true" t="shared" si="2" ref="C8:K8">C9+C10</f>
        <v>2114</v>
      </c>
      <c r="D8" s="13">
        <f t="shared" si="2"/>
        <v>7372</v>
      </c>
      <c r="E8" s="13">
        <f t="shared" si="2"/>
        <v>5706</v>
      </c>
      <c r="F8" s="13">
        <f t="shared" si="2"/>
        <v>7158</v>
      </c>
      <c r="G8" s="13">
        <f t="shared" si="2"/>
        <v>3028</v>
      </c>
      <c r="H8" s="13">
        <f t="shared" si="2"/>
        <v>1792</v>
      </c>
      <c r="I8" s="13">
        <f t="shared" si="2"/>
        <v>2463</v>
      </c>
      <c r="J8" s="13">
        <f t="shared" si="2"/>
        <v>1548</v>
      </c>
      <c r="K8" s="13">
        <f t="shared" si="2"/>
        <v>4352</v>
      </c>
      <c r="L8" s="13">
        <f t="shared" si="1"/>
        <v>37476</v>
      </c>
      <c r="M8"/>
    </row>
    <row r="9" spans="1:13" ht="17.25" customHeight="1">
      <c r="A9" s="14" t="s">
        <v>18</v>
      </c>
      <c r="B9" s="15">
        <v>1943</v>
      </c>
      <c r="C9" s="15">
        <v>2114</v>
      </c>
      <c r="D9" s="15">
        <v>7372</v>
      </c>
      <c r="E9" s="15">
        <v>5706</v>
      </c>
      <c r="F9" s="15">
        <v>7158</v>
      </c>
      <c r="G9" s="15">
        <v>3028</v>
      </c>
      <c r="H9" s="15">
        <v>1763</v>
      </c>
      <c r="I9" s="15">
        <v>2463</v>
      </c>
      <c r="J9" s="15">
        <v>1548</v>
      </c>
      <c r="K9" s="15">
        <v>4352</v>
      </c>
      <c r="L9" s="13">
        <f t="shared" si="1"/>
        <v>37447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 t="shared" si="1"/>
        <v>29</v>
      </c>
      <c r="M10"/>
    </row>
    <row r="11" spans="1:13" ht="17.25" customHeight="1">
      <c r="A11" s="12" t="s">
        <v>71</v>
      </c>
      <c r="B11" s="15">
        <v>20973</v>
      </c>
      <c r="C11" s="15">
        <v>29481</v>
      </c>
      <c r="D11" s="15">
        <v>88816</v>
      </c>
      <c r="E11" s="15">
        <v>76208</v>
      </c>
      <c r="F11" s="15">
        <v>94192</v>
      </c>
      <c r="G11" s="15">
        <v>36602</v>
      </c>
      <c r="H11" s="15">
        <v>23447</v>
      </c>
      <c r="I11" s="15">
        <v>38984</v>
      </c>
      <c r="J11" s="15">
        <v>23178</v>
      </c>
      <c r="K11" s="15">
        <v>69052</v>
      </c>
      <c r="L11" s="13">
        <f t="shared" si="1"/>
        <v>500933</v>
      </c>
      <c r="M11" s="60"/>
    </row>
    <row r="12" spans="1:13" ht="17.25" customHeight="1">
      <c r="A12" s="14" t="s">
        <v>83</v>
      </c>
      <c r="B12" s="15">
        <v>3291</v>
      </c>
      <c r="C12" s="15">
        <v>2927</v>
      </c>
      <c r="D12" s="15">
        <v>9366</v>
      </c>
      <c r="E12" s="15">
        <v>9588</v>
      </c>
      <c r="F12" s="15">
        <v>10497</v>
      </c>
      <c r="G12" s="15">
        <v>4186</v>
      </c>
      <c r="H12" s="15">
        <v>2765</v>
      </c>
      <c r="I12" s="15">
        <v>2484</v>
      </c>
      <c r="J12" s="15">
        <v>1946</v>
      </c>
      <c r="K12" s="15">
        <v>5106</v>
      </c>
      <c r="L12" s="13">
        <f t="shared" si="1"/>
        <v>52156</v>
      </c>
      <c r="M12" s="60"/>
    </row>
    <row r="13" spans="1:13" ht="17.25" customHeight="1">
      <c r="A13" s="14" t="s">
        <v>72</v>
      </c>
      <c r="B13" s="15">
        <f>+B11-B12</f>
        <v>17682</v>
      </c>
      <c r="C13" s="15">
        <f aca="true" t="shared" si="3" ref="C13:K13">+C11-C12</f>
        <v>26554</v>
      </c>
      <c r="D13" s="15">
        <f t="shared" si="3"/>
        <v>79450</v>
      </c>
      <c r="E13" s="15">
        <f t="shared" si="3"/>
        <v>66620</v>
      </c>
      <c r="F13" s="15">
        <f t="shared" si="3"/>
        <v>83695</v>
      </c>
      <c r="G13" s="15">
        <f t="shared" si="3"/>
        <v>32416</v>
      </c>
      <c r="H13" s="15">
        <f t="shared" si="3"/>
        <v>20682</v>
      </c>
      <c r="I13" s="15">
        <f t="shared" si="3"/>
        <v>36500</v>
      </c>
      <c r="J13" s="15">
        <f t="shared" si="3"/>
        <v>21232</v>
      </c>
      <c r="K13" s="15">
        <f t="shared" si="3"/>
        <v>63946</v>
      </c>
      <c r="L13" s="13">
        <f t="shared" si="1"/>
        <v>448777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1.322842737556739</v>
      </c>
      <c r="C18" s="22">
        <v>1.182823389407233</v>
      </c>
      <c r="D18" s="22">
        <v>1.124215070849838</v>
      </c>
      <c r="E18" s="22">
        <v>1.097452531306112</v>
      </c>
      <c r="F18" s="22">
        <v>1.25359183020448</v>
      </c>
      <c r="G18" s="22">
        <v>1.137771696292408</v>
      </c>
      <c r="H18" s="22">
        <v>1.099698536487837</v>
      </c>
      <c r="I18" s="22">
        <v>1.132917760034725</v>
      </c>
      <c r="J18" s="22">
        <v>1.376682251907661</v>
      </c>
      <c r="K18" s="22">
        <v>1.140345333347755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221292.63999999998</v>
      </c>
      <c r="C20" s="25">
        <f aca="true" t="shared" si="4" ref="C20:K20">SUM(C21:C28)</f>
        <v>162299.00000000003</v>
      </c>
      <c r="D20" s="25">
        <f t="shared" si="4"/>
        <v>557392.3500000001</v>
      </c>
      <c r="E20" s="25">
        <f t="shared" si="4"/>
        <v>466803.8499999999</v>
      </c>
      <c r="F20" s="25">
        <f t="shared" si="4"/>
        <v>580859.19</v>
      </c>
      <c r="G20" s="25">
        <f t="shared" si="4"/>
        <v>230224.86999999997</v>
      </c>
      <c r="H20" s="25">
        <f t="shared" si="4"/>
        <v>156034.66</v>
      </c>
      <c r="I20" s="25">
        <f t="shared" si="4"/>
        <v>212328.12</v>
      </c>
      <c r="J20" s="25">
        <f t="shared" si="4"/>
        <v>171913.41</v>
      </c>
      <c r="K20" s="25">
        <f t="shared" si="4"/>
        <v>339603.33</v>
      </c>
      <c r="L20" s="25">
        <f>SUM(B20:K20)</f>
        <v>3098751.4200000004</v>
      </c>
      <c r="M20"/>
    </row>
    <row r="21" spans="1:13" ht="17.25" customHeight="1">
      <c r="A21" s="26" t="s">
        <v>22</v>
      </c>
      <c r="B21" s="56">
        <f>ROUND((B15+B16)*B7,2)</f>
        <v>164658.33</v>
      </c>
      <c r="C21" s="56">
        <f aca="true" t="shared" si="5" ref="C21:K21">ROUND((C15+C16)*C7,2)</f>
        <v>127915.52</v>
      </c>
      <c r="D21" s="56">
        <f t="shared" si="5"/>
        <v>463481.88</v>
      </c>
      <c r="E21" s="56">
        <f t="shared" si="5"/>
        <v>399814.04</v>
      </c>
      <c r="F21" s="56">
        <f t="shared" si="5"/>
        <v>437082.01</v>
      </c>
      <c r="G21" s="56">
        <f t="shared" si="5"/>
        <v>187925.46</v>
      </c>
      <c r="H21" s="56">
        <f t="shared" si="5"/>
        <v>131833.39</v>
      </c>
      <c r="I21" s="56">
        <f t="shared" si="5"/>
        <v>179494.52</v>
      </c>
      <c r="J21" s="56">
        <f t="shared" si="5"/>
        <v>115324.54</v>
      </c>
      <c r="K21" s="56">
        <f t="shared" si="5"/>
        <v>279573.81</v>
      </c>
      <c r="L21" s="33">
        <f aca="true" t="shared" si="6" ref="L21:L28">SUM(B21:K21)</f>
        <v>2487103.5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53158.75</v>
      </c>
      <c r="C22" s="33">
        <f t="shared" si="7"/>
        <v>23385.95</v>
      </c>
      <c r="D22" s="33">
        <f t="shared" si="7"/>
        <v>57571.43</v>
      </c>
      <c r="E22" s="33">
        <f t="shared" si="7"/>
        <v>38962.89</v>
      </c>
      <c r="F22" s="33">
        <f t="shared" si="7"/>
        <v>110840.43</v>
      </c>
      <c r="G22" s="33">
        <f t="shared" si="7"/>
        <v>25890.81</v>
      </c>
      <c r="H22" s="33">
        <f t="shared" si="7"/>
        <v>13143.6</v>
      </c>
      <c r="I22" s="33">
        <f t="shared" si="7"/>
        <v>23858.01</v>
      </c>
      <c r="J22" s="33">
        <f t="shared" si="7"/>
        <v>43440.71</v>
      </c>
      <c r="K22" s="33">
        <f t="shared" si="7"/>
        <v>39236.88</v>
      </c>
      <c r="L22" s="33">
        <f t="shared" si="6"/>
        <v>429489.46</v>
      </c>
      <c r="M22"/>
    </row>
    <row r="23" spans="1:13" ht="17.25" customHeight="1">
      <c r="A23" s="27" t="s">
        <v>24</v>
      </c>
      <c r="B23" s="33">
        <v>796.45</v>
      </c>
      <c r="C23" s="33">
        <v>8561.86</v>
      </c>
      <c r="D23" s="33">
        <v>30499.31</v>
      </c>
      <c r="E23" s="33">
        <v>22656.31</v>
      </c>
      <c r="F23" s="33">
        <v>27234.8</v>
      </c>
      <c r="G23" s="33">
        <v>15377.62</v>
      </c>
      <c r="H23" s="33">
        <v>8663.58</v>
      </c>
      <c r="I23" s="33">
        <v>6371.61</v>
      </c>
      <c r="J23" s="33">
        <v>8827.34</v>
      </c>
      <c r="K23" s="33">
        <v>15929.03</v>
      </c>
      <c r="L23" s="33">
        <f t="shared" si="6"/>
        <v>144917.91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494.99</v>
      </c>
      <c r="C26" s="33">
        <v>364.73</v>
      </c>
      <c r="D26" s="33">
        <v>1250.5</v>
      </c>
      <c r="E26" s="33">
        <v>1047.29</v>
      </c>
      <c r="F26" s="33">
        <v>1302.61</v>
      </c>
      <c r="G26" s="33">
        <v>515.83</v>
      </c>
      <c r="H26" s="33">
        <v>349.1</v>
      </c>
      <c r="I26" s="33">
        <v>476.75</v>
      </c>
      <c r="J26" s="33">
        <v>385.57</v>
      </c>
      <c r="K26" s="33">
        <v>760.72</v>
      </c>
      <c r="L26" s="33">
        <f t="shared" si="6"/>
        <v>6948.09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-110798.25</v>
      </c>
      <c r="C31" s="33">
        <f t="shared" si="8"/>
        <v>-9301.6</v>
      </c>
      <c r="D31" s="33">
        <f t="shared" si="8"/>
        <v>-32436.8</v>
      </c>
      <c r="E31" s="33">
        <f t="shared" si="8"/>
        <v>-412225.05000000005</v>
      </c>
      <c r="F31" s="33">
        <f t="shared" si="8"/>
        <v>-31495.2</v>
      </c>
      <c r="G31" s="33">
        <f t="shared" si="8"/>
        <v>-13323.2</v>
      </c>
      <c r="H31" s="33">
        <f t="shared" si="8"/>
        <v>-7757.2</v>
      </c>
      <c r="I31" s="33">
        <f t="shared" si="8"/>
        <v>-181837.2</v>
      </c>
      <c r="J31" s="33">
        <f t="shared" si="8"/>
        <v>-6811.2</v>
      </c>
      <c r="K31" s="33">
        <f t="shared" si="8"/>
        <v>-19148.8</v>
      </c>
      <c r="L31" s="33">
        <f aca="true" t="shared" si="9" ref="L31:L38">SUM(B31:K31)</f>
        <v>-825134.5</v>
      </c>
      <c r="M31"/>
    </row>
    <row r="32" spans="1:13" ht="18.75" customHeight="1">
      <c r="A32" s="27" t="s">
        <v>28</v>
      </c>
      <c r="B32" s="33">
        <f>B33+B34+B35+B36</f>
        <v>-8549.2</v>
      </c>
      <c r="C32" s="33">
        <f aca="true" t="shared" si="10" ref="C32:K32">C33+C34+C35+C36</f>
        <v>-9301.6</v>
      </c>
      <c r="D32" s="33">
        <f t="shared" si="10"/>
        <v>-32436.8</v>
      </c>
      <c r="E32" s="33">
        <f t="shared" si="10"/>
        <v>-25106.4</v>
      </c>
      <c r="F32" s="33">
        <f t="shared" si="10"/>
        <v>-31495.2</v>
      </c>
      <c r="G32" s="33">
        <f t="shared" si="10"/>
        <v>-13323.2</v>
      </c>
      <c r="H32" s="33">
        <f t="shared" si="10"/>
        <v>-7757.2</v>
      </c>
      <c r="I32" s="33">
        <f t="shared" si="10"/>
        <v>-10837.2</v>
      </c>
      <c r="J32" s="33">
        <f t="shared" si="10"/>
        <v>-6811.2</v>
      </c>
      <c r="K32" s="33">
        <f t="shared" si="10"/>
        <v>-19148.8</v>
      </c>
      <c r="L32" s="33">
        <f t="shared" si="9"/>
        <v>-164766.8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-8549.2</v>
      </c>
      <c r="C33" s="33">
        <f t="shared" si="11"/>
        <v>-9301.6</v>
      </c>
      <c r="D33" s="33">
        <f t="shared" si="11"/>
        <v>-32436.8</v>
      </c>
      <c r="E33" s="33">
        <f t="shared" si="11"/>
        <v>-25106.4</v>
      </c>
      <c r="F33" s="33">
        <f t="shared" si="11"/>
        <v>-31495.2</v>
      </c>
      <c r="G33" s="33">
        <f t="shared" si="11"/>
        <v>-13323.2</v>
      </c>
      <c r="H33" s="33">
        <f t="shared" si="11"/>
        <v>-7757.2</v>
      </c>
      <c r="I33" s="33">
        <f t="shared" si="11"/>
        <v>-10837.2</v>
      </c>
      <c r="J33" s="33">
        <f t="shared" si="11"/>
        <v>-6811.2</v>
      </c>
      <c r="K33" s="33">
        <f t="shared" si="11"/>
        <v>-19148.8</v>
      </c>
      <c r="L33" s="33">
        <f t="shared" si="9"/>
        <v>-164766.8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-660367.7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110494.38999999998</v>
      </c>
      <c r="C55" s="41">
        <f t="shared" si="16"/>
        <v>152997.40000000002</v>
      </c>
      <c r="D55" s="41">
        <f t="shared" si="16"/>
        <v>524955.55</v>
      </c>
      <c r="E55" s="41">
        <f t="shared" si="16"/>
        <v>54578.79999999987</v>
      </c>
      <c r="F55" s="41">
        <f t="shared" si="16"/>
        <v>549363.99</v>
      </c>
      <c r="G55" s="41">
        <f t="shared" si="16"/>
        <v>216901.66999999995</v>
      </c>
      <c r="H55" s="41">
        <f t="shared" si="16"/>
        <v>148277.46</v>
      </c>
      <c r="I55" s="41">
        <f t="shared" si="16"/>
        <v>30490.919999999984</v>
      </c>
      <c r="J55" s="41">
        <f t="shared" si="16"/>
        <v>165102.21</v>
      </c>
      <c r="K55" s="41">
        <f t="shared" si="16"/>
        <v>320454.53</v>
      </c>
      <c r="L55" s="42">
        <f t="shared" si="14"/>
        <v>2273616.92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110494.4</v>
      </c>
      <c r="C61" s="41">
        <f aca="true" t="shared" si="18" ref="C61:J61">SUM(C62:C73)</f>
        <v>152997.38</v>
      </c>
      <c r="D61" s="41">
        <f t="shared" si="18"/>
        <v>524955.5579914292</v>
      </c>
      <c r="E61" s="41">
        <f t="shared" si="18"/>
        <v>54578.80519951659</v>
      </c>
      <c r="F61" s="41">
        <f t="shared" si="18"/>
        <v>549363.986638054</v>
      </c>
      <c r="G61" s="41">
        <f t="shared" si="18"/>
        <v>216901.66617325597</v>
      </c>
      <c r="H61" s="41">
        <f t="shared" si="18"/>
        <v>148277.45281792304</v>
      </c>
      <c r="I61" s="41">
        <f>SUM(I62:I78)</f>
        <v>30490.922353919974</v>
      </c>
      <c r="J61" s="41">
        <f t="shared" si="18"/>
        <v>165102.20582507757</v>
      </c>
      <c r="K61" s="41">
        <f>SUM(K62:K75)</f>
        <v>320454.53</v>
      </c>
      <c r="L61" s="46">
        <f>SUM(B61:K61)</f>
        <v>2273616.9069991764</v>
      </c>
      <c r="M61" s="40"/>
    </row>
    <row r="62" spans="1:13" ht="18.75" customHeight="1">
      <c r="A62" s="47" t="s">
        <v>46</v>
      </c>
      <c r="B62" s="48">
        <v>110494.4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110494.4</v>
      </c>
      <c r="M62"/>
    </row>
    <row r="63" spans="1:13" ht="18.75" customHeight="1">
      <c r="A63" s="47" t="s">
        <v>55</v>
      </c>
      <c r="B63" s="17">
        <v>0</v>
      </c>
      <c r="C63" s="48">
        <v>133719.71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133719.71</v>
      </c>
      <c r="M63"/>
    </row>
    <row r="64" spans="1:13" ht="18.75" customHeight="1">
      <c r="A64" s="47" t="s">
        <v>56</v>
      </c>
      <c r="B64" s="17">
        <v>0</v>
      </c>
      <c r="C64" s="48">
        <v>19277.67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19277.67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524955.5579914292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524955.5579914292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54578.80519951659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54578.80519951659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549363.986638054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549363.986638054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216901.66617325597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216901.66617325597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148277.45281792304</v>
      </c>
      <c r="I69" s="17">
        <v>0</v>
      </c>
      <c r="J69" s="17">
        <v>0</v>
      </c>
      <c r="K69" s="17">
        <v>0</v>
      </c>
      <c r="L69" s="46">
        <f t="shared" si="19"/>
        <v>148277.45281792304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30490.922353919974</v>
      </c>
      <c r="J70" s="17">
        <v>0</v>
      </c>
      <c r="K70" s="17">
        <v>0</v>
      </c>
      <c r="L70" s="46">
        <f t="shared" si="19"/>
        <v>30490.922353919974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165102.20582507757</v>
      </c>
      <c r="K71" s="17">
        <v>0</v>
      </c>
      <c r="L71" s="46">
        <f t="shared" si="19"/>
        <v>165102.20582507757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155196.13</v>
      </c>
      <c r="L72" s="46">
        <f t="shared" si="19"/>
        <v>155196.13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165258.4</v>
      </c>
      <c r="L73" s="46">
        <f t="shared" si="19"/>
        <v>165258.4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2023-08-10T17:42:54Z</dcterms:modified>
  <cp:category/>
  <cp:version/>
  <cp:contentType/>
  <cp:contentStatus/>
</cp:coreProperties>
</file>