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<sst xmlns="http://schemas.openxmlformats.org/spreadsheetml/2006/main" count="86" uniqueCount="85">
  <si>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</si>
  <si>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</si>
  <si>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</si>
  <si>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</si>
  <si>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</si>
  <si>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</si>
  <si>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</si>
  <si>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</si>
  <si>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</si>
  <si>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</si>
  <si>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</si>
  <si>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</si>
  <si>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</si>
  <si>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</si>
  <si>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</si>
  <si>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</si>
  <si>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</si>
  <si>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</si>
  <si>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</si>
  <si>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</si>
  <si>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</si>
  <si>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</si>
  <si>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</si>
  <si>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</si>
  <si>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</si>
  <si>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</si>
  <si>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</si>
  <si>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</si>
  <si>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</si>
  <si>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</si>
  <si>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</si>
  <si>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</si>
  <si>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</si>
  <si>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</si>
  <si>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</si>
  <si>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</si>
  <si>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</si>
  <si>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</si>
  <si>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</si>
  <si>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</si>
  <si>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</si>
  <si>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</si>
  <si>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</si>
  <si>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</si>
  <si>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</si>
  <si>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</si>
  <si>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</si>
  <si>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</si>
  <si>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</si>
  <si>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</si>
  <si>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</si>
  <si>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</si>
  <si>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</si>
  <si>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</si>
  <si>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</si>
  <si>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</si>
  <si>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</si>
  <si>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</si>
  <si>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</si>
  <si>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</si>
  <si>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</si>
  <si>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</si>
  <si>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</si>
  <si>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</si>
  <si>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</si>
  <si>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</si>
  <si>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</si>
  <si>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</si>
  <si>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</si>
  <si>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</si>
  <si>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</si>
  <si>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</si>
  <si>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</si>
  <si>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</si>
  <si>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</si>
  <si>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</si>
  <si>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</si>
  <si>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</si>
  <si>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</si>
  <si>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</si>
  <si>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</si>
  <si>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</si>
  <si>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</si>
  <si>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</si>
  <si>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05/08/23 - VENCIMENTO 11/08/23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</si>
</sst>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46813</v>
      </c>
      <c r="C7" s="10">
        <f aca="true" t="shared" si="0" ref="C7:K7">C8+C11</f>
        <v>60509</v>
      </c>
      <c r="D7" s="10">
        <f t="shared" si="0"/>
        <v>187984</v>
      </c>
      <c r="E7" s="10">
        <f t="shared" si="0"/>
        <v>154115</v>
      </c>
      <c r="F7" s="10">
        <f t="shared" si="0"/>
        <v>169168</v>
      </c>
      <c r="G7" s="10">
        <f t="shared" si="0"/>
        <v>76657</v>
      </c>
      <c r="H7" s="10">
        <f t="shared" si="0"/>
        <v>41395</v>
      </c>
      <c r="I7" s="10">
        <f t="shared" si="0"/>
        <v>72688</v>
      </c>
      <c r="J7" s="10">
        <f t="shared" si="0"/>
        <v>46439</v>
      </c>
      <c r="K7" s="10">
        <f t="shared" si="0"/>
        <v>129895</v>
      </c>
      <c r="L7" s="10">
        <f aca="true" t="shared" si="1" ref="L7:L13">SUM(B7:K7)</f>
        <v>985663</v>
      </c>
      <c r="M7" s="11"/>
    </row>
    <row r="8" spans="1:13" ht="17.25" customHeight="1">
      <c r="A8" s="12" t="s">
        <v>82</v>
      </c>
      <c r="B8" s="13">
        <f>B9+B10</f>
        <v>3415</v>
      </c>
      <c r="C8" s="13">
        <f aca="true" t="shared" si="2" ref="C8:K8">C9+C10</f>
        <v>3838</v>
      </c>
      <c r="D8" s="13">
        <f t="shared" si="2"/>
        <v>12857</v>
      </c>
      <c r="E8" s="13">
        <f t="shared" si="2"/>
        <v>9437</v>
      </c>
      <c r="F8" s="13">
        <f t="shared" si="2"/>
        <v>9662</v>
      </c>
      <c r="G8" s="13">
        <f t="shared" si="2"/>
        <v>5474</v>
      </c>
      <c r="H8" s="13">
        <f t="shared" si="2"/>
        <v>2498</v>
      </c>
      <c r="I8" s="13">
        <f t="shared" si="2"/>
        <v>3381</v>
      </c>
      <c r="J8" s="13">
        <f t="shared" si="2"/>
        <v>2846</v>
      </c>
      <c r="K8" s="13">
        <f t="shared" si="2"/>
        <v>7739</v>
      </c>
      <c r="L8" s="13">
        <f t="shared" si="1"/>
        <v>61147</v>
      </c>
      <c r="M8"/>
    </row>
    <row r="9" spans="1:13" ht="17.25" customHeight="1">
      <c r="A9" s="14" t="s">
        <v>18</v>
      </c>
      <c r="B9" s="15">
        <v>3415</v>
      </c>
      <c r="C9" s="15">
        <v>3838</v>
      </c>
      <c r="D9" s="15">
        <v>12857</v>
      </c>
      <c r="E9" s="15">
        <v>9437</v>
      </c>
      <c r="F9" s="15">
        <v>9662</v>
      </c>
      <c r="G9" s="15">
        <v>5474</v>
      </c>
      <c r="H9" s="15">
        <v>2456</v>
      </c>
      <c r="I9" s="15">
        <v>3381</v>
      </c>
      <c r="J9" s="15">
        <v>2846</v>
      </c>
      <c r="K9" s="15">
        <v>7739</v>
      </c>
      <c r="L9" s="13">
        <f t="shared" si="1"/>
        <v>61105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42</v>
      </c>
      <c r="I10" s="15">
        <v>0</v>
      </c>
      <c r="J10" s="15">
        <v>0</v>
      </c>
      <c r="K10" s="15">
        <v>0</v>
      </c>
      <c r="L10" s="13">
        <f t="shared" si="1"/>
        <v>42</v>
      </c>
      <c r="M10"/>
    </row>
    <row r="11" spans="1:13" ht="17.25" customHeight="1">
      <c r="A11" s="12" t="s">
        <v>71</v>
      </c>
      <c r="B11" s="15">
        <v>43398</v>
      </c>
      <c r="C11" s="15">
        <v>56671</v>
      </c>
      <c r="D11" s="15">
        <v>175127</v>
      </c>
      <c r="E11" s="15">
        <v>144678</v>
      </c>
      <c r="F11" s="15">
        <v>159506</v>
      </c>
      <c r="G11" s="15">
        <v>71183</v>
      </c>
      <c r="H11" s="15">
        <v>38897</v>
      </c>
      <c r="I11" s="15">
        <v>69307</v>
      </c>
      <c r="J11" s="15">
        <v>43593</v>
      </c>
      <c r="K11" s="15">
        <v>122156</v>
      </c>
      <c r="L11" s="13">
        <f t="shared" si="1"/>
        <v>924516</v>
      </c>
      <c r="M11" s="60"/>
    </row>
    <row r="12" spans="1:13" ht="17.25" customHeight="1">
      <c r="A12" s="14" t="s">
        <v>83</v>
      </c>
      <c r="B12" s="15">
        <v>5519</v>
      </c>
      <c r="C12" s="15">
        <v>4850</v>
      </c>
      <c r="D12" s="15">
        <v>16211</v>
      </c>
      <c r="E12" s="15">
        <v>15735</v>
      </c>
      <c r="F12" s="15">
        <v>14740</v>
      </c>
      <c r="G12" s="15">
        <v>7575</v>
      </c>
      <c r="H12" s="15">
        <v>3751</v>
      </c>
      <c r="I12" s="15">
        <v>3844</v>
      </c>
      <c r="J12" s="15">
        <v>3598</v>
      </c>
      <c r="K12" s="15">
        <v>8080</v>
      </c>
      <c r="L12" s="13">
        <f t="shared" si="1"/>
        <v>83903</v>
      </c>
      <c r="M12" s="60"/>
    </row>
    <row r="13" spans="1:13" ht="17.25" customHeight="1">
      <c r="A13" s="14" t="s">
        <v>72</v>
      </c>
      <c r="B13" s="15">
        <f>+B11-B12</f>
        <v>37879</v>
      </c>
      <c r="C13" s="15">
        <f aca="true" t="shared" si="3" ref="C13:K13">+C11-C12</f>
        <v>51821</v>
      </c>
      <c r="D13" s="15">
        <f t="shared" si="3"/>
        <v>158916</v>
      </c>
      <c r="E13" s="15">
        <f t="shared" si="3"/>
        <v>128943</v>
      </c>
      <c r="F13" s="15">
        <f t="shared" si="3"/>
        <v>144766</v>
      </c>
      <c r="G13" s="15">
        <f t="shared" si="3"/>
        <v>63608</v>
      </c>
      <c r="H13" s="15">
        <f t="shared" si="3"/>
        <v>35146</v>
      </c>
      <c r="I13" s="15">
        <f t="shared" si="3"/>
        <v>65463</v>
      </c>
      <c r="J13" s="15">
        <f t="shared" si="3"/>
        <v>39995</v>
      </c>
      <c r="K13" s="15">
        <f t="shared" si="3"/>
        <v>114076</v>
      </c>
      <c r="L13" s="13">
        <f t="shared" si="1"/>
        <v>840613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1.309350109416396</v>
      </c>
      <c r="C18" s="22">
        <v>1.191147372740214</v>
      </c>
      <c r="D18" s="22">
        <v>1.111920189775781</v>
      </c>
      <c r="E18" s="22">
        <v>1.105835958031427</v>
      </c>
      <c r="F18" s="22">
        <v>1.242224097321635</v>
      </c>
      <c r="G18" s="22">
        <v>1.183184456490171</v>
      </c>
      <c r="H18" s="22">
        <v>1.100989394757065</v>
      </c>
      <c r="I18" s="22">
        <v>1.152708060160919</v>
      </c>
      <c r="J18" s="22">
        <v>1.358684852389143</v>
      </c>
      <c r="K18" s="22">
        <v>1.131430103200395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444080.54000000004</v>
      </c>
      <c r="C20" s="25">
        <f aca="true" t="shared" si="4" ref="C20:K20">SUM(C21:C28)</f>
        <v>303406.08</v>
      </c>
      <c r="D20" s="25">
        <f t="shared" si="4"/>
        <v>1059482.3700000003</v>
      </c>
      <c r="E20" s="25">
        <f t="shared" si="4"/>
        <v>867759.23</v>
      </c>
      <c r="F20" s="25">
        <f t="shared" si="4"/>
        <v>949753.13</v>
      </c>
      <c r="G20" s="25">
        <f t="shared" si="4"/>
        <v>450510.2099999999</v>
      </c>
      <c r="H20" s="25">
        <f t="shared" si="4"/>
        <v>250740.80000000002</v>
      </c>
      <c r="I20" s="25">
        <f t="shared" si="4"/>
        <v>375295.94</v>
      </c>
      <c r="J20" s="25">
        <f t="shared" si="4"/>
        <v>309353.5999999999</v>
      </c>
      <c r="K20" s="25">
        <f t="shared" si="4"/>
        <v>584420.5</v>
      </c>
      <c r="L20" s="25">
        <f>SUM(B20:K20)</f>
        <v>5594802.4</v>
      </c>
      <c r="M20"/>
    </row>
    <row r="21" spans="1:13" ht="17.25" customHeight="1">
      <c r="A21" s="26" t="s">
        <v>22</v>
      </c>
      <c r="B21" s="56">
        <f>ROUND((B15+B16)*B7,2)</f>
        <v>336365.45</v>
      </c>
      <c r="C21" s="56">
        <f aca="true" t="shared" si="5" ref="C21:K21">ROUND((C15+C16)*C7,2)</f>
        <v>244976.74</v>
      </c>
      <c r="D21" s="56">
        <f t="shared" si="5"/>
        <v>905800.9</v>
      </c>
      <c r="E21" s="56">
        <f t="shared" si="5"/>
        <v>752219.9</v>
      </c>
      <c r="F21" s="56">
        <f t="shared" si="5"/>
        <v>729553.92</v>
      </c>
      <c r="G21" s="56">
        <f t="shared" si="5"/>
        <v>363507.49</v>
      </c>
      <c r="H21" s="56">
        <f t="shared" si="5"/>
        <v>216222.64</v>
      </c>
      <c r="I21" s="56">
        <f t="shared" si="5"/>
        <v>314789.92</v>
      </c>
      <c r="J21" s="56">
        <f t="shared" si="5"/>
        <v>216596.14</v>
      </c>
      <c r="K21" s="56">
        <f t="shared" si="5"/>
        <v>494731.09</v>
      </c>
      <c r="L21" s="33">
        <f aca="true" t="shared" si="6" ref="L21:L28">SUM(B21:K21)</f>
        <v>4574764.1899999995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104054.69</v>
      </c>
      <c r="C22" s="33">
        <f t="shared" si="7"/>
        <v>46826.66</v>
      </c>
      <c r="D22" s="33">
        <f t="shared" si="7"/>
        <v>101377.41</v>
      </c>
      <c r="E22" s="33">
        <f t="shared" si="7"/>
        <v>79611.91</v>
      </c>
      <c r="F22" s="33">
        <f t="shared" si="7"/>
        <v>176715.54</v>
      </c>
      <c r="G22" s="33">
        <f t="shared" si="7"/>
        <v>66588.92</v>
      </c>
      <c r="H22" s="33">
        <f t="shared" si="7"/>
        <v>21836.19</v>
      </c>
      <c r="I22" s="33">
        <f t="shared" si="7"/>
        <v>48070.96</v>
      </c>
      <c r="J22" s="33">
        <f t="shared" si="7"/>
        <v>77689.75</v>
      </c>
      <c r="K22" s="33">
        <f t="shared" si="7"/>
        <v>65022.56</v>
      </c>
      <c r="L22" s="33">
        <f t="shared" si="6"/>
        <v>787794.5900000001</v>
      </c>
      <c r="M22"/>
    </row>
    <row r="23" spans="1:13" ht="17.25" customHeight="1">
      <c r="A23" s="27" t="s">
        <v>24</v>
      </c>
      <c r="B23" s="33">
        <v>929.19</v>
      </c>
      <c r="C23" s="33">
        <v>9159.19</v>
      </c>
      <c r="D23" s="33">
        <v>46412.22</v>
      </c>
      <c r="E23" s="33">
        <v>30535.96</v>
      </c>
      <c r="F23" s="33">
        <v>37914.59</v>
      </c>
      <c r="G23" s="33">
        <v>19343.74</v>
      </c>
      <c r="H23" s="33">
        <v>10329.57</v>
      </c>
      <c r="I23" s="33">
        <v>9846.71</v>
      </c>
      <c r="J23" s="33">
        <v>10752.1</v>
      </c>
      <c r="K23" s="33">
        <v>19844.92</v>
      </c>
      <c r="L23" s="33">
        <f t="shared" si="6"/>
        <v>195068.19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3458.86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24212.02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547.09</v>
      </c>
      <c r="C26" s="33">
        <v>372.55</v>
      </c>
      <c r="D26" s="33">
        <v>1302.61</v>
      </c>
      <c r="E26" s="33">
        <v>1068.14</v>
      </c>
      <c r="F26" s="33">
        <v>1169.74</v>
      </c>
      <c r="G26" s="33">
        <v>554.91</v>
      </c>
      <c r="H26" s="33">
        <v>307.41</v>
      </c>
      <c r="I26" s="33">
        <v>461.12</v>
      </c>
      <c r="J26" s="33">
        <v>380.36</v>
      </c>
      <c r="K26" s="33">
        <v>719.04</v>
      </c>
      <c r="L26" s="33">
        <f t="shared" si="6"/>
        <v>6882.969999999999</v>
      </c>
      <c r="M26" s="60"/>
    </row>
    <row r="27" spans="1:13" ht="17.25" customHeight="1">
      <c r="A27" s="27" t="s">
        <v>75</v>
      </c>
      <c r="B27" s="33">
        <v>314.15</v>
      </c>
      <c r="C27" s="33">
        <v>237.48</v>
      </c>
      <c r="D27" s="33">
        <v>770.81</v>
      </c>
      <c r="E27" s="33">
        <v>589.47</v>
      </c>
      <c r="F27" s="33">
        <v>642.98</v>
      </c>
      <c r="G27" s="33">
        <v>358.79</v>
      </c>
      <c r="H27" s="33">
        <v>215.18</v>
      </c>
      <c r="I27" s="33">
        <v>271.26</v>
      </c>
      <c r="J27" s="33">
        <v>326.73</v>
      </c>
      <c r="K27" s="33">
        <v>440.83</v>
      </c>
      <c r="L27" s="33">
        <f t="shared" si="6"/>
        <v>4167.68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-117275.05</v>
      </c>
      <c r="C31" s="33">
        <f t="shared" si="8"/>
        <v>-16887.2</v>
      </c>
      <c r="D31" s="33">
        <f t="shared" si="8"/>
        <v>-56570.8</v>
      </c>
      <c r="E31" s="33">
        <f t="shared" si="8"/>
        <v>-803041.4500000001</v>
      </c>
      <c r="F31" s="33">
        <f t="shared" si="8"/>
        <v>-42512.8</v>
      </c>
      <c r="G31" s="33">
        <f t="shared" si="8"/>
        <v>-24085.6</v>
      </c>
      <c r="H31" s="33">
        <f t="shared" si="8"/>
        <v>-10806.4</v>
      </c>
      <c r="I31" s="33">
        <f t="shared" si="8"/>
        <v>-329876.4</v>
      </c>
      <c r="J31" s="33">
        <f t="shared" si="8"/>
        <v>-12522.4</v>
      </c>
      <c r="K31" s="33">
        <f t="shared" si="8"/>
        <v>-34051.6</v>
      </c>
      <c r="L31" s="33">
        <f aca="true" t="shared" si="9" ref="L31:L38">SUM(B31:K31)</f>
        <v>-1447629.7000000002</v>
      </c>
      <c r="M31"/>
    </row>
    <row r="32" spans="1:13" ht="18.75" customHeight="1">
      <c r="A32" s="27" t="s">
        <v>28</v>
      </c>
      <c r="B32" s="33">
        <f>B33+B34+B35+B36</f>
        <v>-15026</v>
      </c>
      <c r="C32" s="33">
        <f aca="true" t="shared" si="10" ref="C32:K32">C33+C34+C35+C36</f>
        <v>-16887.2</v>
      </c>
      <c r="D32" s="33">
        <f t="shared" si="10"/>
        <v>-56570.8</v>
      </c>
      <c r="E32" s="33">
        <f t="shared" si="10"/>
        <v>-41522.8</v>
      </c>
      <c r="F32" s="33">
        <f t="shared" si="10"/>
        <v>-42512.8</v>
      </c>
      <c r="G32" s="33">
        <f t="shared" si="10"/>
        <v>-24085.6</v>
      </c>
      <c r="H32" s="33">
        <f t="shared" si="10"/>
        <v>-10806.4</v>
      </c>
      <c r="I32" s="33">
        <f t="shared" si="10"/>
        <v>-14876.4</v>
      </c>
      <c r="J32" s="33">
        <f t="shared" si="10"/>
        <v>-12522.4</v>
      </c>
      <c r="K32" s="33">
        <f t="shared" si="10"/>
        <v>-34051.6</v>
      </c>
      <c r="L32" s="33">
        <f t="shared" si="9"/>
        <v>-268862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-15026</v>
      </c>
      <c r="C33" s="33">
        <f t="shared" si="11"/>
        <v>-16887.2</v>
      </c>
      <c r="D33" s="33">
        <f t="shared" si="11"/>
        <v>-56570.8</v>
      </c>
      <c r="E33" s="33">
        <f t="shared" si="11"/>
        <v>-41522.8</v>
      </c>
      <c r="F33" s="33">
        <f t="shared" si="11"/>
        <v>-42512.8</v>
      </c>
      <c r="G33" s="33">
        <f t="shared" si="11"/>
        <v>-24085.6</v>
      </c>
      <c r="H33" s="33">
        <f t="shared" si="11"/>
        <v>-10806.4</v>
      </c>
      <c r="I33" s="33">
        <f t="shared" si="11"/>
        <v>-14876.4</v>
      </c>
      <c r="J33" s="33">
        <f t="shared" si="11"/>
        <v>-12522.4</v>
      </c>
      <c r="K33" s="33">
        <f t="shared" si="11"/>
        <v>-34051.6</v>
      </c>
      <c r="L33" s="33">
        <f t="shared" si="9"/>
        <v>-268862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-102249.05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-761518.65</v>
      </c>
      <c r="F37" s="38">
        <f t="shared" si="12"/>
        <v>0</v>
      </c>
      <c r="G37" s="38">
        <f t="shared" si="12"/>
        <v>0</v>
      </c>
      <c r="H37" s="38">
        <f t="shared" si="12"/>
        <v>0</v>
      </c>
      <c r="I37" s="38">
        <f t="shared" si="12"/>
        <v>-315000</v>
      </c>
      <c r="J37" s="38">
        <f t="shared" si="12"/>
        <v>0</v>
      </c>
      <c r="K37" s="38">
        <f t="shared" si="12"/>
        <v>0</v>
      </c>
      <c r="L37" s="33">
        <f t="shared" si="9"/>
        <v>-1178767.7000000002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>SUM(B39:K39)</f>
        <v>-29714.760000000002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-756000</v>
      </c>
      <c r="F47" s="17">
        <v>0</v>
      </c>
      <c r="G47" s="17">
        <v>0</v>
      </c>
      <c r="H47" s="17">
        <v>0</v>
      </c>
      <c r="I47" s="17">
        <v>-315000</v>
      </c>
      <c r="J47" s="17">
        <v>0</v>
      </c>
      <c r="K47" s="17">
        <v>0</v>
      </c>
      <c r="L47" s="17">
        <f>SUM(B47:K47)</f>
        <v>-1071000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326805.49000000005</v>
      </c>
      <c r="C55" s="41">
        <f t="shared" si="16"/>
        <v>286518.88</v>
      </c>
      <c r="D55" s="41">
        <f t="shared" si="16"/>
        <v>1002911.5700000003</v>
      </c>
      <c r="E55" s="41">
        <f t="shared" si="16"/>
        <v>64717.77999999991</v>
      </c>
      <c r="F55" s="41">
        <f t="shared" si="16"/>
        <v>907240.33</v>
      </c>
      <c r="G55" s="41">
        <f t="shared" si="16"/>
        <v>426424.6099999999</v>
      </c>
      <c r="H55" s="41">
        <f t="shared" si="16"/>
        <v>239934.40000000002</v>
      </c>
      <c r="I55" s="41">
        <f t="shared" si="16"/>
        <v>45419.53999999998</v>
      </c>
      <c r="J55" s="41">
        <f t="shared" si="16"/>
        <v>296831.1999999999</v>
      </c>
      <c r="K55" s="41">
        <f t="shared" si="16"/>
        <v>550368.9</v>
      </c>
      <c r="L55" s="42">
        <f t="shared" si="14"/>
        <v>4147172.6999999997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326805.49</v>
      </c>
      <c r="C61" s="41">
        <f aca="true" t="shared" si="18" ref="C61:J61">SUM(C62:C73)</f>
        <v>286518.87</v>
      </c>
      <c r="D61" s="41">
        <f t="shared" si="18"/>
        <v>1002911.5773773992</v>
      </c>
      <c r="E61" s="41">
        <f t="shared" si="18"/>
        <v>64717.79756989516</v>
      </c>
      <c r="F61" s="41">
        <f t="shared" si="18"/>
        <v>907240.3253139949</v>
      </c>
      <c r="G61" s="41">
        <f t="shared" si="18"/>
        <v>426424.6104907328</v>
      </c>
      <c r="H61" s="41">
        <f t="shared" si="18"/>
        <v>239934.40641452902</v>
      </c>
      <c r="I61" s="41">
        <f>SUM(I62:I78)</f>
        <v>45419.54009410151</v>
      </c>
      <c r="J61" s="41">
        <f t="shared" si="18"/>
        <v>296831.20518733724</v>
      </c>
      <c r="K61" s="41">
        <f>SUM(K62:K75)</f>
        <v>550368.89</v>
      </c>
      <c r="L61" s="46">
        <f>SUM(B61:K61)</f>
        <v>4147172.71244799</v>
      </c>
      <c r="M61" s="40"/>
    </row>
    <row r="62" spans="1:13" ht="18.75" customHeight="1">
      <c r="A62" s="47" t="s">
        <v>46</v>
      </c>
      <c r="B62" s="48">
        <v>326805.49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326805.49</v>
      </c>
      <c r="M62"/>
    </row>
    <row r="63" spans="1:13" ht="18.75" customHeight="1">
      <c r="A63" s="47" t="s">
        <v>55</v>
      </c>
      <c r="B63" s="17">
        <v>0</v>
      </c>
      <c r="C63" s="48">
        <v>250388.84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250388.84</v>
      </c>
      <c r="M63"/>
    </row>
    <row r="64" spans="1:13" ht="18.75" customHeight="1">
      <c r="A64" s="47" t="s">
        <v>56</v>
      </c>
      <c r="B64" s="17">
        <v>0</v>
      </c>
      <c r="C64" s="48">
        <v>36130.03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36130.03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1002911.5773773992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1002911.5773773992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64717.79756989516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64717.79756989516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907240.3253139949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907240.3253139949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426424.6104907328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426424.6104907328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239934.40641452902</v>
      </c>
      <c r="I69" s="17">
        <v>0</v>
      </c>
      <c r="J69" s="17">
        <v>0</v>
      </c>
      <c r="K69" s="17">
        <v>0</v>
      </c>
      <c r="L69" s="46">
        <f t="shared" si="19"/>
        <v>239934.40641452902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45419.54009410151</v>
      </c>
      <c r="J70" s="17">
        <v>0</v>
      </c>
      <c r="K70" s="17">
        <v>0</v>
      </c>
      <c r="L70" s="46">
        <f t="shared" si="19"/>
        <v>45419.54009410151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296831.20518733724</v>
      </c>
      <c r="K71" s="17">
        <v>0</v>
      </c>
      <c r="L71" s="46">
        <f t="shared" si="19"/>
        <v>296831.20518733724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298850.31</v>
      </c>
      <c r="L72" s="46">
        <f t="shared" si="19"/>
        <v>298850.31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251518.58</v>
      </c>
      <c r="L73" s="46">
        <f t="shared" si="19"/>
        <v>251518.58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>
        <v>271191.5</v>
      </c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2023-08-10T17:41:44Z</dcterms:modified>
  <cp:category/>
  <cp:version/>
  <cp:contentType/>
  <cp:contentStatus/>
</cp:coreProperties>
</file>