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<sst xmlns="http://schemas.openxmlformats.org/spreadsheetml/2006/main" count="86" uniqueCount="85">
  <si>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</si>
  <si>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</si>
  <si>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</si>
  <si>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</si>
  <si>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</si>
  <si>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</si>
  <si>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</si>
  <si>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</si>
  <si>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</si>
  <si>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</si>
  <si>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</si>
  <si>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</si>
  <si>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</si>
  <si>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</si>
  <si>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</si>
  <si>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</si>
  <si>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</si>
  <si>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</si>
  <si>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</si>
  <si>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</si>
  <si>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</si>
  <si>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</si>
  <si>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</si>
  <si>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</si>
  <si>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</si>
  <si>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</si>
  <si>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</si>
  <si>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</si>
  <si>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</si>
  <si>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</si>
  <si>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</si>
  <si>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</si>
  <si>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</si>
  <si>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</si>
  <si>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</si>
  <si>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</si>
  <si>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</si>
  <si>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</si>
  <si>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</si>
  <si>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</si>
  <si>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</si>
  <si>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</si>
  <si>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</si>
  <si>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</si>
  <si>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</si>
  <si>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</si>
  <si>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</si>
  <si>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</si>
  <si>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</si>
  <si>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</si>
  <si>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</si>
  <si>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</si>
  <si>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</si>
  <si>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</si>
  <si>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</si>
  <si>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</si>
  <si>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</si>
  <si>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</si>
  <si>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</si>
  <si>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</si>
  <si>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</si>
  <si>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</si>
  <si>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</si>
  <si>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</si>
  <si>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</si>
  <si>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</si>
  <si>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</si>
  <si>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</si>
  <si>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</si>
  <si>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</si>
  <si>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</si>
  <si>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</si>
  <si>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</si>
  <si>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</si>
  <si>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</si>
  <si>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</si>
  <si>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</si>
  <si>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</si>
  <si>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</si>
  <si>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</si>
  <si>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</si>
  <si>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</si>
  <si>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</si>
  <si>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</si>
  <si>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03/08/23 - VENCIMENTO 10/08/23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</si>
</sst>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88544</v>
      </c>
      <c r="C7" s="10">
        <f aca="true" t="shared" si="0" ref="C7:K7">C8+C11</f>
        <v>110632</v>
      </c>
      <c r="D7" s="10">
        <f t="shared" si="0"/>
        <v>320043</v>
      </c>
      <c r="E7" s="10">
        <f t="shared" si="0"/>
        <v>255948</v>
      </c>
      <c r="F7" s="10">
        <f t="shared" si="0"/>
        <v>272288</v>
      </c>
      <c r="G7" s="10">
        <f t="shared" si="0"/>
        <v>153656</v>
      </c>
      <c r="H7" s="10">
        <f t="shared" si="0"/>
        <v>86377</v>
      </c>
      <c r="I7" s="10">
        <f t="shared" si="0"/>
        <v>123041</v>
      </c>
      <c r="J7" s="10">
        <f t="shared" si="0"/>
        <v>121819</v>
      </c>
      <c r="K7" s="10">
        <f t="shared" si="0"/>
        <v>225020</v>
      </c>
      <c r="L7" s="10">
        <f aca="true" t="shared" si="1" ref="L7:L13">SUM(B7:K7)</f>
        <v>1757368</v>
      </c>
      <c r="M7" s="11"/>
    </row>
    <row r="8" spans="1:13" ht="17.25" customHeight="1">
      <c r="A8" s="12" t="s">
        <v>82</v>
      </c>
      <c r="B8" s="13">
        <f>B9+B10</f>
        <v>4614</v>
      </c>
      <c r="C8" s="13">
        <f aca="true" t="shared" si="2" ref="C8:K8">C9+C10</f>
        <v>5026</v>
      </c>
      <c r="D8" s="13">
        <f t="shared" si="2"/>
        <v>15515</v>
      </c>
      <c r="E8" s="13">
        <f t="shared" si="2"/>
        <v>10809</v>
      </c>
      <c r="F8" s="13">
        <f t="shared" si="2"/>
        <v>10156</v>
      </c>
      <c r="G8" s="13">
        <f t="shared" si="2"/>
        <v>8156</v>
      </c>
      <c r="H8" s="13">
        <f t="shared" si="2"/>
        <v>4015</v>
      </c>
      <c r="I8" s="13">
        <f t="shared" si="2"/>
        <v>4402</v>
      </c>
      <c r="J8" s="13">
        <f t="shared" si="2"/>
        <v>6226</v>
      </c>
      <c r="K8" s="13">
        <f t="shared" si="2"/>
        <v>10071</v>
      </c>
      <c r="L8" s="13">
        <f t="shared" si="1"/>
        <v>78990</v>
      </c>
      <c r="M8"/>
    </row>
    <row r="9" spans="1:13" ht="17.25" customHeight="1">
      <c r="A9" s="14" t="s">
        <v>18</v>
      </c>
      <c r="B9" s="15">
        <v>4611</v>
      </c>
      <c r="C9" s="15">
        <v>5026</v>
      </c>
      <c r="D9" s="15">
        <v>15515</v>
      </c>
      <c r="E9" s="15">
        <v>10809</v>
      </c>
      <c r="F9" s="15">
        <v>10156</v>
      </c>
      <c r="G9" s="15">
        <v>8156</v>
      </c>
      <c r="H9" s="15">
        <v>3939</v>
      </c>
      <c r="I9" s="15">
        <v>4402</v>
      </c>
      <c r="J9" s="15">
        <v>6226</v>
      </c>
      <c r="K9" s="15">
        <v>10071</v>
      </c>
      <c r="L9" s="13">
        <f t="shared" si="1"/>
        <v>78911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76</v>
      </c>
      <c r="I10" s="15">
        <v>0</v>
      </c>
      <c r="J10" s="15">
        <v>0</v>
      </c>
      <c r="K10" s="15">
        <v>0</v>
      </c>
      <c r="L10" s="13">
        <f t="shared" si="1"/>
        <v>79</v>
      </c>
      <c r="M10"/>
    </row>
    <row r="11" spans="1:13" ht="17.25" customHeight="1">
      <c r="A11" s="12" t="s">
        <v>71</v>
      </c>
      <c r="B11" s="15">
        <v>83930</v>
      </c>
      <c r="C11" s="15">
        <v>105606</v>
      </c>
      <c r="D11" s="15">
        <v>304528</v>
      </c>
      <c r="E11" s="15">
        <v>245139</v>
      </c>
      <c r="F11" s="15">
        <v>262132</v>
      </c>
      <c r="G11" s="15">
        <v>145500</v>
      </c>
      <c r="H11" s="15">
        <v>82362</v>
      </c>
      <c r="I11" s="15">
        <v>118639</v>
      </c>
      <c r="J11" s="15">
        <v>115593</v>
      </c>
      <c r="K11" s="15">
        <v>214949</v>
      </c>
      <c r="L11" s="13">
        <f t="shared" si="1"/>
        <v>1678378</v>
      </c>
      <c r="M11" s="60"/>
    </row>
    <row r="12" spans="1:13" ht="17.25" customHeight="1">
      <c r="A12" s="14" t="s">
        <v>83</v>
      </c>
      <c r="B12" s="15">
        <v>9664</v>
      </c>
      <c r="C12" s="15">
        <v>7770</v>
      </c>
      <c r="D12" s="15">
        <v>26802</v>
      </c>
      <c r="E12" s="15">
        <v>23807</v>
      </c>
      <c r="F12" s="15">
        <v>22068</v>
      </c>
      <c r="G12" s="15">
        <v>13336</v>
      </c>
      <c r="H12" s="15">
        <v>7263</v>
      </c>
      <c r="I12" s="15">
        <v>6740</v>
      </c>
      <c r="J12" s="15">
        <v>8280</v>
      </c>
      <c r="K12" s="15">
        <v>13831</v>
      </c>
      <c r="L12" s="13">
        <f t="shared" si="1"/>
        <v>139561</v>
      </c>
      <c r="M12" s="60"/>
    </row>
    <row r="13" spans="1:13" ht="17.25" customHeight="1">
      <c r="A13" s="14" t="s">
        <v>72</v>
      </c>
      <c r="B13" s="15">
        <f>+B11-B12</f>
        <v>74266</v>
      </c>
      <c r="C13" s="15">
        <f aca="true" t="shared" si="3" ref="C13:K13">+C11-C12</f>
        <v>97836</v>
      </c>
      <c r="D13" s="15">
        <f t="shared" si="3"/>
        <v>277726</v>
      </c>
      <c r="E13" s="15">
        <f t="shared" si="3"/>
        <v>221332</v>
      </c>
      <c r="F13" s="15">
        <f t="shared" si="3"/>
        <v>240064</v>
      </c>
      <c r="G13" s="15">
        <f t="shared" si="3"/>
        <v>132164</v>
      </c>
      <c r="H13" s="15">
        <f t="shared" si="3"/>
        <v>75099</v>
      </c>
      <c r="I13" s="15">
        <f t="shared" si="3"/>
        <v>111899</v>
      </c>
      <c r="J13" s="15">
        <f t="shared" si="3"/>
        <v>107313</v>
      </c>
      <c r="K13" s="15">
        <f t="shared" si="3"/>
        <v>201118</v>
      </c>
      <c r="L13" s="13">
        <f t="shared" si="1"/>
        <v>1538817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1.288400442859828</v>
      </c>
      <c r="C18" s="22">
        <v>1.200288109625118</v>
      </c>
      <c r="D18" s="22">
        <v>1.107072976668194</v>
      </c>
      <c r="E18" s="22">
        <v>1.132634441099075</v>
      </c>
      <c r="F18" s="22">
        <v>1.220294104842076</v>
      </c>
      <c r="G18" s="22">
        <v>1.185724066643454</v>
      </c>
      <c r="H18" s="22">
        <v>1.097914347092623</v>
      </c>
      <c r="I18" s="22">
        <v>1.158310064802666</v>
      </c>
      <c r="J18" s="22">
        <v>1.320429697113143</v>
      </c>
      <c r="K18" s="22">
        <v>1.111640775797721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825270.41</v>
      </c>
      <c r="C20" s="25">
        <f aca="true" t="shared" si="4" ref="C20:K20">SUM(C21:C28)</f>
        <v>556028.91</v>
      </c>
      <c r="D20" s="25">
        <f t="shared" si="4"/>
        <v>1783629.09</v>
      </c>
      <c r="E20" s="25">
        <f t="shared" si="4"/>
        <v>1459946.9400000002</v>
      </c>
      <c r="F20" s="25">
        <f t="shared" si="4"/>
        <v>1497811.51</v>
      </c>
      <c r="G20" s="25">
        <f t="shared" si="4"/>
        <v>899002.38</v>
      </c>
      <c r="H20" s="25">
        <f t="shared" si="4"/>
        <v>518334.92000000004</v>
      </c>
      <c r="I20" s="25">
        <f t="shared" si="4"/>
        <v>635000.6300000001</v>
      </c>
      <c r="J20" s="25">
        <f t="shared" si="4"/>
        <v>777690.11</v>
      </c>
      <c r="K20" s="25">
        <f t="shared" si="4"/>
        <v>985920.47</v>
      </c>
      <c r="L20" s="25">
        <f>SUM(B20:K20)</f>
        <v>9938635.370000001</v>
      </c>
      <c r="M20"/>
    </row>
    <row r="21" spans="1:13" ht="17.25" customHeight="1">
      <c r="A21" s="26" t="s">
        <v>22</v>
      </c>
      <c r="B21" s="56">
        <f>ROUND((B15+B16)*B7,2)</f>
        <v>636215.2</v>
      </c>
      <c r="C21" s="56">
        <f aca="true" t="shared" si="5" ref="C21:K21">ROUND((C15+C16)*C7,2)</f>
        <v>447904.72</v>
      </c>
      <c r="D21" s="56">
        <f t="shared" si="5"/>
        <v>1542127.2</v>
      </c>
      <c r="E21" s="56">
        <f t="shared" si="5"/>
        <v>1249256.59</v>
      </c>
      <c r="F21" s="56">
        <f t="shared" si="5"/>
        <v>1174269.23</v>
      </c>
      <c r="G21" s="56">
        <f t="shared" si="5"/>
        <v>728636.75</v>
      </c>
      <c r="H21" s="56">
        <f t="shared" si="5"/>
        <v>451181.62</v>
      </c>
      <c r="I21" s="56">
        <f t="shared" si="5"/>
        <v>532853.66</v>
      </c>
      <c r="J21" s="56">
        <f t="shared" si="5"/>
        <v>568176</v>
      </c>
      <c r="K21" s="56">
        <f t="shared" si="5"/>
        <v>857033.67</v>
      </c>
      <c r="L21" s="33">
        <f aca="true" t="shared" si="6" ref="L21:L28">SUM(B21:K21)</f>
        <v>8187654.64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183484.75</v>
      </c>
      <c r="C22" s="33">
        <f t="shared" si="7"/>
        <v>89709.99</v>
      </c>
      <c r="D22" s="33">
        <f t="shared" si="7"/>
        <v>165120.15</v>
      </c>
      <c r="E22" s="33">
        <f t="shared" si="7"/>
        <v>165694.45</v>
      </c>
      <c r="F22" s="33">
        <f t="shared" si="7"/>
        <v>258684.59</v>
      </c>
      <c r="G22" s="33">
        <f t="shared" si="7"/>
        <v>135325.38</v>
      </c>
      <c r="H22" s="33">
        <f t="shared" si="7"/>
        <v>44177.15</v>
      </c>
      <c r="I22" s="33">
        <f t="shared" si="7"/>
        <v>84356.1</v>
      </c>
      <c r="J22" s="33">
        <f t="shared" si="7"/>
        <v>182060.46</v>
      </c>
      <c r="K22" s="33">
        <f t="shared" si="7"/>
        <v>95679.9</v>
      </c>
      <c r="L22" s="33">
        <f t="shared" si="6"/>
        <v>1404292.92</v>
      </c>
      <c r="M22"/>
    </row>
    <row r="23" spans="1:13" ht="17.25" customHeight="1">
      <c r="A23" s="27" t="s">
        <v>24</v>
      </c>
      <c r="B23" s="33">
        <v>2774.12</v>
      </c>
      <c r="C23" s="33">
        <v>15929.03</v>
      </c>
      <c r="D23" s="33">
        <v>70466.46</v>
      </c>
      <c r="E23" s="33">
        <v>39586.21</v>
      </c>
      <c r="F23" s="33">
        <v>59345.93</v>
      </c>
      <c r="G23" s="33">
        <v>33855.56</v>
      </c>
      <c r="H23" s="33">
        <v>20545.59</v>
      </c>
      <c r="I23" s="33">
        <v>15192.1</v>
      </c>
      <c r="J23" s="33">
        <v>22940.04</v>
      </c>
      <c r="K23" s="33">
        <v>28371.95</v>
      </c>
      <c r="L23" s="33">
        <f t="shared" si="6"/>
        <v>309006.99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612.22</v>
      </c>
      <c r="C26" s="33">
        <v>414.23</v>
      </c>
      <c r="D26" s="33">
        <v>1326.05</v>
      </c>
      <c r="E26" s="33">
        <v>1086.37</v>
      </c>
      <c r="F26" s="33">
        <v>1112.42</v>
      </c>
      <c r="G26" s="33">
        <v>669.54</v>
      </c>
      <c r="H26" s="33">
        <v>385.57</v>
      </c>
      <c r="I26" s="33">
        <v>471.54</v>
      </c>
      <c r="J26" s="33">
        <v>578.36</v>
      </c>
      <c r="K26" s="33">
        <v>732.06</v>
      </c>
      <c r="L26" s="33">
        <f t="shared" si="6"/>
        <v>7388.359999999999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-122537.45000000001</v>
      </c>
      <c r="C31" s="33">
        <f t="shared" si="8"/>
        <v>-22114.4</v>
      </c>
      <c r="D31" s="33">
        <f t="shared" si="8"/>
        <v>-68266</v>
      </c>
      <c r="E31" s="33">
        <f t="shared" si="8"/>
        <v>-53078.249999999905</v>
      </c>
      <c r="F31" s="33">
        <f t="shared" si="8"/>
        <v>-44686.4</v>
      </c>
      <c r="G31" s="33">
        <f t="shared" si="8"/>
        <v>-35886.4</v>
      </c>
      <c r="H31" s="33">
        <f t="shared" si="8"/>
        <v>-17331.6</v>
      </c>
      <c r="I31" s="33">
        <f t="shared" si="8"/>
        <v>-29645.449999999997</v>
      </c>
      <c r="J31" s="33">
        <f t="shared" si="8"/>
        <v>-27394.4</v>
      </c>
      <c r="K31" s="33">
        <f t="shared" si="8"/>
        <v>-44312.4</v>
      </c>
      <c r="L31" s="33">
        <f aca="true" t="shared" si="9" ref="L31:L38">SUM(B31:K31)</f>
        <v>-465252.75</v>
      </c>
      <c r="M31"/>
    </row>
    <row r="32" spans="1:13" ht="18.75" customHeight="1">
      <c r="A32" s="27" t="s">
        <v>28</v>
      </c>
      <c r="B32" s="33">
        <f>B33+B34+B35+B36</f>
        <v>-20288.4</v>
      </c>
      <c r="C32" s="33">
        <f aca="true" t="shared" si="10" ref="C32:K32">C33+C34+C35+C36</f>
        <v>-22114.4</v>
      </c>
      <c r="D32" s="33">
        <f t="shared" si="10"/>
        <v>-68266</v>
      </c>
      <c r="E32" s="33">
        <f t="shared" si="10"/>
        <v>-47559.6</v>
      </c>
      <c r="F32" s="33">
        <f t="shared" si="10"/>
        <v>-44686.4</v>
      </c>
      <c r="G32" s="33">
        <f t="shared" si="10"/>
        <v>-35886.4</v>
      </c>
      <c r="H32" s="33">
        <f t="shared" si="10"/>
        <v>-17331.6</v>
      </c>
      <c r="I32" s="33">
        <f t="shared" si="10"/>
        <v>-29645.449999999997</v>
      </c>
      <c r="J32" s="33">
        <f t="shared" si="10"/>
        <v>-27394.4</v>
      </c>
      <c r="K32" s="33">
        <f t="shared" si="10"/>
        <v>-44312.4</v>
      </c>
      <c r="L32" s="33">
        <f t="shared" si="9"/>
        <v>-357485.05000000005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-20288.4</v>
      </c>
      <c r="C33" s="33">
        <f t="shared" si="11"/>
        <v>-22114.4</v>
      </c>
      <c r="D33" s="33">
        <f t="shared" si="11"/>
        <v>-68266</v>
      </c>
      <c r="E33" s="33">
        <f t="shared" si="11"/>
        <v>-47559.6</v>
      </c>
      <c r="F33" s="33">
        <f t="shared" si="11"/>
        <v>-44686.4</v>
      </c>
      <c r="G33" s="33">
        <f t="shared" si="11"/>
        <v>-35886.4</v>
      </c>
      <c r="H33" s="33">
        <f t="shared" si="11"/>
        <v>-17331.6</v>
      </c>
      <c r="I33" s="33">
        <f t="shared" si="11"/>
        <v>-19368.8</v>
      </c>
      <c r="J33" s="33">
        <f t="shared" si="11"/>
        <v>-27394.4</v>
      </c>
      <c r="K33" s="33">
        <f t="shared" si="11"/>
        <v>-44312.4</v>
      </c>
      <c r="L33" s="33">
        <f t="shared" si="9"/>
        <v>-347208.4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-10276.65</v>
      </c>
      <c r="J36" s="17">
        <v>0</v>
      </c>
      <c r="K36" s="17">
        <v>0</v>
      </c>
      <c r="L36" s="33">
        <f t="shared" si="9"/>
        <v>-10276.65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702732.96</v>
      </c>
      <c r="C55" s="41">
        <f t="shared" si="16"/>
        <v>533914.51</v>
      </c>
      <c r="D55" s="41">
        <f t="shared" si="16"/>
        <v>1715363.09</v>
      </c>
      <c r="E55" s="41">
        <f t="shared" si="16"/>
        <v>1406868.6900000002</v>
      </c>
      <c r="F55" s="41">
        <f t="shared" si="16"/>
        <v>1453125.11</v>
      </c>
      <c r="G55" s="41">
        <f t="shared" si="16"/>
        <v>863115.98</v>
      </c>
      <c r="H55" s="41">
        <f t="shared" si="16"/>
        <v>501003.32000000007</v>
      </c>
      <c r="I55" s="41">
        <f t="shared" si="16"/>
        <v>605355.1800000002</v>
      </c>
      <c r="J55" s="41">
        <f t="shared" si="16"/>
        <v>750295.71</v>
      </c>
      <c r="K55" s="41">
        <f t="shared" si="16"/>
        <v>941608.07</v>
      </c>
      <c r="L55" s="42">
        <f t="shared" si="14"/>
        <v>9473382.620000001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702732.95</v>
      </c>
      <c r="C61" s="41">
        <f aca="true" t="shared" si="18" ref="C61:J61">SUM(C62:C73)</f>
        <v>533914.51</v>
      </c>
      <c r="D61" s="41">
        <f t="shared" si="18"/>
        <v>1715363.080064424</v>
      </c>
      <c r="E61" s="41">
        <f t="shared" si="18"/>
        <v>1406868.701057944</v>
      </c>
      <c r="F61" s="41">
        <f t="shared" si="18"/>
        <v>1453125.1091767529</v>
      </c>
      <c r="G61" s="41">
        <f t="shared" si="18"/>
        <v>863115.9834990441</v>
      </c>
      <c r="H61" s="41">
        <f t="shared" si="18"/>
        <v>501003.3198705533</v>
      </c>
      <c r="I61" s="41">
        <f>SUM(I62:I78)</f>
        <v>605355.1778972298</v>
      </c>
      <c r="J61" s="41">
        <f t="shared" si="18"/>
        <v>750295.7146676959</v>
      </c>
      <c r="K61" s="41">
        <f>SUM(K62:K75)</f>
        <v>941608.07</v>
      </c>
      <c r="L61" s="46">
        <f>SUM(B61:K61)</f>
        <v>9473382.616233645</v>
      </c>
      <c r="M61" s="40"/>
    </row>
    <row r="62" spans="1:13" ht="18.75" customHeight="1">
      <c r="A62" s="47" t="s">
        <v>46</v>
      </c>
      <c r="B62" s="48">
        <v>702732.95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702732.95</v>
      </c>
      <c r="M62"/>
    </row>
    <row r="63" spans="1:13" ht="18.75" customHeight="1">
      <c r="A63" s="47" t="s">
        <v>55</v>
      </c>
      <c r="B63" s="17">
        <v>0</v>
      </c>
      <c r="C63" s="48">
        <v>466961.63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466961.63</v>
      </c>
      <c r="M63"/>
    </row>
    <row r="64" spans="1:13" ht="18.75" customHeight="1">
      <c r="A64" s="47" t="s">
        <v>56</v>
      </c>
      <c r="B64" s="17">
        <v>0</v>
      </c>
      <c r="C64" s="48">
        <v>66952.88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66952.88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1715363.080064424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1715363.080064424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1406868.701057944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1406868.701057944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1453125.1091767529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1453125.1091767529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863115.9834990441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863115.9834990441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501003.3198705533</v>
      </c>
      <c r="I69" s="17">
        <v>0</v>
      </c>
      <c r="J69" s="17">
        <v>0</v>
      </c>
      <c r="K69" s="17">
        <v>0</v>
      </c>
      <c r="L69" s="46">
        <f t="shared" si="19"/>
        <v>501003.3198705533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605355.1778972298</v>
      </c>
      <c r="J70" s="17">
        <v>0</v>
      </c>
      <c r="K70" s="17">
        <v>0</v>
      </c>
      <c r="L70" s="46">
        <f t="shared" si="19"/>
        <v>605355.1778972298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750295.7146676959</v>
      </c>
      <c r="K71" s="17">
        <v>0</v>
      </c>
      <c r="L71" s="46">
        <f t="shared" si="19"/>
        <v>750295.7146676959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549522.47</v>
      </c>
      <c r="L72" s="46">
        <f t="shared" si="19"/>
        <v>549522.47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392085.6</v>
      </c>
      <c r="L73" s="46">
        <f t="shared" si="19"/>
        <v>392085.6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2023-08-09T23:34:39Z</dcterms:modified>
  <cp:category/>
  <cp:version/>
  <cp:contentType/>
  <cp:contentStatus/>
</cp:coreProperties>
</file>