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<sst xmlns="http://schemas.openxmlformats.org/spreadsheetml/2006/main" count="86" uniqueCount="85">
  <si>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</si>
  <si>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</si>
  <si>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</si>
  <si>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</si>
  <si>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</si>
  <si>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</si>
  <si>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</si>
  <si>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</si>
  <si>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</si>
  <si>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</si>
  <si>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</si>
  <si>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</si>
  <si>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</si>
  <si>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</si>
  <si>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</si>
  <si>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</si>
  <si>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</si>
  <si>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</si>
  <si>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</si>
  <si>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</si>
  <si>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</si>
  <si>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</si>
  <si>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</si>
  <si>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</si>
  <si>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</si>
  <si>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</si>
  <si>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</si>
  <si>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</si>
  <si>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</si>
  <si>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</si>
  <si>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</si>
  <si>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</si>
  <si>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</si>
  <si>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</si>
  <si>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</si>
  <si>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</si>
  <si>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</si>
  <si>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</si>
  <si>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</si>
  <si>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</si>
  <si>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</si>
  <si>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</si>
  <si>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</si>
  <si>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</si>
  <si>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</si>
  <si>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</si>
  <si>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</si>
  <si>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</si>
  <si>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</si>
  <si>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</si>
  <si>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</si>
  <si>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</si>
  <si>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</si>
  <si>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</si>
  <si>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</si>
  <si>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</si>
  <si>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</si>
  <si>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</si>
  <si>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</si>
  <si>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</si>
  <si>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</si>
  <si>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</si>
  <si>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</si>
  <si>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</si>
  <si>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</si>
  <si>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</si>
  <si>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</si>
  <si>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</si>
  <si>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</si>
  <si>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</si>
  <si>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</si>
  <si>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</si>
  <si>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</si>
  <si>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</si>
  <si>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</si>
  <si>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</si>
  <si>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</si>
  <si>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</si>
  <si>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</si>
  <si>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</si>
  <si>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</si>
  <si>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</si>
  <si>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</si>
  <si>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</si>
  <si>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02/08/23 - VENCIMENTO 09/08/23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</si>
</sst>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87815</v>
      </c>
      <c r="C7" s="10">
        <f aca="true" t="shared" si="0" ref="C7:K7">C8+C11</f>
        <v>110337</v>
      </c>
      <c r="D7" s="10">
        <f t="shared" si="0"/>
        <v>323303</v>
      </c>
      <c r="E7" s="10">
        <f t="shared" si="0"/>
        <v>260812</v>
      </c>
      <c r="F7" s="10">
        <f t="shared" si="0"/>
        <v>270486</v>
      </c>
      <c r="G7" s="10">
        <f t="shared" si="0"/>
        <v>152813</v>
      </c>
      <c r="H7" s="10">
        <f t="shared" si="0"/>
        <v>86316</v>
      </c>
      <c r="I7" s="10">
        <f t="shared" si="0"/>
        <v>119330</v>
      </c>
      <c r="J7" s="10">
        <f t="shared" si="0"/>
        <v>121874</v>
      </c>
      <c r="K7" s="10">
        <f t="shared" si="0"/>
        <v>222872</v>
      </c>
      <c r="L7" s="10">
        <f aca="true" t="shared" si="1" ref="L7:L13">SUM(B7:K7)</f>
        <v>1755958</v>
      </c>
      <c r="M7" s="11"/>
    </row>
    <row r="8" spans="1:13" ht="17.25" customHeight="1">
      <c r="A8" s="12" t="s">
        <v>82</v>
      </c>
      <c r="B8" s="13">
        <f>B9+B10</f>
        <v>4831</v>
      </c>
      <c r="C8" s="13">
        <f aca="true" t="shared" si="2" ref="C8:K8">C9+C10</f>
        <v>5025</v>
      </c>
      <c r="D8" s="13">
        <f t="shared" si="2"/>
        <v>15669</v>
      </c>
      <c r="E8" s="13">
        <f t="shared" si="2"/>
        <v>11003</v>
      </c>
      <c r="F8" s="13">
        <f t="shared" si="2"/>
        <v>10287</v>
      </c>
      <c r="G8" s="13">
        <f t="shared" si="2"/>
        <v>8194</v>
      </c>
      <c r="H8" s="13">
        <f t="shared" si="2"/>
        <v>4174</v>
      </c>
      <c r="I8" s="13">
        <f t="shared" si="2"/>
        <v>4417</v>
      </c>
      <c r="J8" s="13">
        <f t="shared" si="2"/>
        <v>6354</v>
      </c>
      <c r="K8" s="13">
        <f t="shared" si="2"/>
        <v>10348</v>
      </c>
      <c r="L8" s="13">
        <f t="shared" si="1"/>
        <v>80302</v>
      </c>
      <c r="M8"/>
    </row>
    <row r="9" spans="1:13" ht="17.25" customHeight="1">
      <c r="A9" s="14" t="s">
        <v>18</v>
      </c>
      <c r="B9" s="15">
        <v>4829</v>
      </c>
      <c r="C9" s="15">
        <v>5025</v>
      </c>
      <c r="D9" s="15">
        <v>15669</v>
      </c>
      <c r="E9" s="15">
        <v>11003</v>
      </c>
      <c r="F9" s="15">
        <v>10287</v>
      </c>
      <c r="G9" s="15">
        <v>8194</v>
      </c>
      <c r="H9" s="15">
        <v>4114</v>
      </c>
      <c r="I9" s="15">
        <v>4417</v>
      </c>
      <c r="J9" s="15">
        <v>6354</v>
      </c>
      <c r="K9" s="15">
        <v>10348</v>
      </c>
      <c r="L9" s="13">
        <f t="shared" si="1"/>
        <v>80240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60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71</v>
      </c>
      <c r="B11" s="15">
        <v>82984</v>
      </c>
      <c r="C11" s="15">
        <v>105312</v>
      </c>
      <c r="D11" s="15">
        <v>307634</v>
      </c>
      <c r="E11" s="15">
        <v>249809</v>
      </c>
      <c r="F11" s="15">
        <v>260199</v>
      </c>
      <c r="G11" s="15">
        <v>144619</v>
      </c>
      <c r="H11" s="15">
        <v>82142</v>
      </c>
      <c r="I11" s="15">
        <v>114913</v>
      </c>
      <c r="J11" s="15">
        <v>115520</v>
      </c>
      <c r="K11" s="15">
        <v>212524</v>
      </c>
      <c r="L11" s="13">
        <f t="shared" si="1"/>
        <v>1675656</v>
      </c>
      <c r="M11" s="60"/>
    </row>
    <row r="12" spans="1:13" ht="17.25" customHeight="1">
      <c r="A12" s="14" t="s">
        <v>83</v>
      </c>
      <c r="B12" s="15">
        <v>9555</v>
      </c>
      <c r="C12" s="15">
        <v>7586</v>
      </c>
      <c r="D12" s="15">
        <v>27045</v>
      </c>
      <c r="E12" s="15">
        <v>24549</v>
      </c>
      <c r="F12" s="15">
        <v>22253</v>
      </c>
      <c r="G12" s="15">
        <v>13294</v>
      </c>
      <c r="H12" s="15">
        <v>7191</v>
      </c>
      <c r="I12" s="15">
        <v>6350</v>
      </c>
      <c r="J12" s="15">
        <v>8229</v>
      </c>
      <c r="K12" s="15">
        <v>13701</v>
      </c>
      <c r="L12" s="13">
        <f t="shared" si="1"/>
        <v>139753</v>
      </c>
      <c r="M12" s="60"/>
    </row>
    <row r="13" spans="1:13" ht="17.25" customHeight="1">
      <c r="A13" s="14" t="s">
        <v>72</v>
      </c>
      <c r="B13" s="15">
        <f>+B11-B12</f>
        <v>73429</v>
      </c>
      <c r="C13" s="15">
        <f aca="true" t="shared" si="3" ref="C13:K13">+C11-C12</f>
        <v>97726</v>
      </c>
      <c r="D13" s="15">
        <f t="shared" si="3"/>
        <v>280589</v>
      </c>
      <c r="E13" s="15">
        <f t="shared" si="3"/>
        <v>225260</v>
      </c>
      <c r="F13" s="15">
        <f t="shared" si="3"/>
        <v>237946</v>
      </c>
      <c r="G13" s="15">
        <f t="shared" si="3"/>
        <v>131325</v>
      </c>
      <c r="H13" s="15">
        <f t="shared" si="3"/>
        <v>74951</v>
      </c>
      <c r="I13" s="15">
        <f t="shared" si="3"/>
        <v>108563</v>
      </c>
      <c r="J13" s="15">
        <f t="shared" si="3"/>
        <v>107291</v>
      </c>
      <c r="K13" s="15">
        <f t="shared" si="3"/>
        <v>198823</v>
      </c>
      <c r="L13" s="13">
        <f t="shared" si="1"/>
        <v>1535903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1.297492017547451</v>
      </c>
      <c r="C18" s="22">
        <v>1.203581938844012</v>
      </c>
      <c r="D18" s="22">
        <v>1.108433300792451</v>
      </c>
      <c r="E18" s="22">
        <v>1.117615516266595</v>
      </c>
      <c r="F18" s="22">
        <v>1.227846946984938</v>
      </c>
      <c r="G18" s="22">
        <v>1.193891339033463</v>
      </c>
      <c r="H18" s="22">
        <v>1.097757128027543</v>
      </c>
      <c r="I18" s="22">
        <v>1.188877217487831</v>
      </c>
      <c r="J18" s="22">
        <v>1.312617046351447</v>
      </c>
      <c r="K18" s="22">
        <v>1.120856203490358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824459.9800000001</v>
      </c>
      <c r="C20" s="25">
        <f aca="true" t="shared" si="4" ref="C20:K20">SUM(C21:C28)</f>
        <v>555668.5300000001</v>
      </c>
      <c r="D20" s="25">
        <f t="shared" si="4"/>
        <v>1804255.5300000003</v>
      </c>
      <c r="E20" s="25">
        <f t="shared" si="4"/>
        <v>1467264.12</v>
      </c>
      <c r="F20" s="25">
        <f t="shared" si="4"/>
        <v>1497340.3199999998</v>
      </c>
      <c r="G20" s="25">
        <f t="shared" si="4"/>
        <v>900331.4900000001</v>
      </c>
      <c r="H20" s="25">
        <f t="shared" si="4"/>
        <v>517861.29</v>
      </c>
      <c r="I20" s="25">
        <f t="shared" si="4"/>
        <v>631877.42</v>
      </c>
      <c r="J20" s="25">
        <f t="shared" si="4"/>
        <v>773591.34</v>
      </c>
      <c r="K20" s="25">
        <f t="shared" si="4"/>
        <v>984948.5799999998</v>
      </c>
      <c r="L20" s="25">
        <f>SUM(B20:K20)</f>
        <v>9957598.600000001</v>
      </c>
      <c r="M20"/>
    </row>
    <row r="21" spans="1:13" ht="17.25" customHeight="1">
      <c r="A21" s="26" t="s">
        <v>22</v>
      </c>
      <c r="B21" s="56">
        <f>ROUND((B15+B16)*B7,2)</f>
        <v>630977.12</v>
      </c>
      <c r="C21" s="56">
        <f aca="true" t="shared" si="5" ref="C21:K21">ROUND((C15+C16)*C7,2)</f>
        <v>446710.38</v>
      </c>
      <c r="D21" s="56">
        <f t="shared" si="5"/>
        <v>1557835.51</v>
      </c>
      <c r="E21" s="56">
        <f t="shared" si="5"/>
        <v>1272997.29</v>
      </c>
      <c r="F21" s="56">
        <f t="shared" si="5"/>
        <v>1166497.92</v>
      </c>
      <c r="G21" s="56">
        <f t="shared" si="5"/>
        <v>724639.25</v>
      </c>
      <c r="H21" s="56">
        <f t="shared" si="5"/>
        <v>450862.99</v>
      </c>
      <c r="I21" s="56">
        <f t="shared" si="5"/>
        <v>516782.43</v>
      </c>
      <c r="J21" s="56">
        <f t="shared" si="5"/>
        <v>568432.52</v>
      </c>
      <c r="K21" s="56">
        <f t="shared" si="5"/>
        <v>848852.59</v>
      </c>
      <c r="L21" s="33">
        <f aca="true" t="shared" si="6" ref="L21:L28">SUM(B21:K21)</f>
        <v>8184588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187710.66</v>
      </c>
      <c r="C22" s="33">
        <f t="shared" si="7"/>
        <v>90942.17</v>
      </c>
      <c r="D22" s="33">
        <f t="shared" si="7"/>
        <v>168921.25</v>
      </c>
      <c r="E22" s="33">
        <f t="shared" si="7"/>
        <v>149724.23</v>
      </c>
      <c r="F22" s="33">
        <f t="shared" si="7"/>
        <v>265782.99</v>
      </c>
      <c r="G22" s="33">
        <f t="shared" si="7"/>
        <v>140501.27</v>
      </c>
      <c r="H22" s="33">
        <f t="shared" si="7"/>
        <v>44075.07</v>
      </c>
      <c r="I22" s="33">
        <f t="shared" si="7"/>
        <v>97608.43</v>
      </c>
      <c r="J22" s="33">
        <f t="shared" si="7"/>
        <v>177701.7</v>
      </c>
      <c r="K22" s="33">
        <f t="shared" si="7"/>
        <v>102589.1</v>
      </c>
      <c r="L22" s="33">
        <f t="shared" si="6"/>
        <v>1425556.87</v>
      </c>
      <c r="M22"/>
    </row>
    <row r="23" spans="1:13" ht="17.25" customHeight="1">
      <c r="A23" s="27" t="s">
        <v>24</v>
      </c>
      <c r="B23" s="33">
        <v>2975.86</v>
      </c>
      <c r="C23" s="33">
        <v>15530.81</v>
      </c>
      <c r="D23" s="33">
        <v>71567.86</v>
      </c>
      <c r="E23" s="33">
        <v>39127.7</v>
      </c>
      <c r="F23" s="33">
        <v>59547.65</v>
      </c>
      <c r="G23" s="33">
        <v>34006.28</v>
      </c>
      <c r="H23" s="33">
        <v>20492.67</v>
      </c>
      <c r="I23" s="33">
        <v>14890.39</v>
      </c>
      <c r="J23" s="33">
        <v>22946.12</v>
      </c>
      <c r="K23" s="33">
        <v>28671.94</v>
      </c>
      <c r="L23" s="33">
        <f t="shared" si="6"/>
        <v>309757.28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414.23</v>
      </c>
      <c r="D26" s="33">
        <v>1341.68</v>
      </c>
      <c r="E26" s="33">
        <v>1091.58</v>
      </c>
      <c r="F26" s="33">
        <v>1112.42</v>
      </c>
      <c r="G26" s="33">
        <v>669.54</v>
      </c>
      <c r="H26" s="33">
        <v>385.57</v>
      </c>
      <c r="I26" s="33">
        <v>468.94</v>
      </c>
      <c r="J26" s="33">
        <v>575.75</v>
      </c>
      <c r="K26" s="33">
        <v>732.06</v>
      </c>
      <c r="L26" s="33">
        <f t="shared" si="6"/>
        <v>7403.99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-123496.65</v>
      </c>
      <c r="C31" s="33">
        <f t="shared" si="8"/>
        <v>-22110</v>
      </c>
      <c r="D31" s="33">
        <f t="shared" si="8"/>
        <v>-68943.6</v>
      </c>
      <c r="E31" s="33">
        <f t="shared" si="8"/>
        <v>-53931.849999999904</v>
      </c>
      <c r="F31" s="33">
        <f t="shared" si="8"/>
        <v>-45262.8</v>
      </c>
      <c r="G31" s="33">
        <f t="shared" si="8"/>
        <v>-36053.6</v>
      </c>
      <c r="H31" s="33">
        <f t="shared" si="8"/>
        <v>-18101.6</v>
      </c>
      <c r="I31" s="33">
        <f t="shared" si="8"/>
        <v>-31399.55</v>
      </c>
      <c r="J31" s="33">
        <f t="shared" si="8"/>
        <v>-27957.6</v>
      </c>
      <c r="K31" s="33">
        <f t="shared" si="8"/>
        <v>-45531.2</v>
      </c>
      <c r="L31" s="33">
        <f aca="true" t="shared" si="9" ref="L31:L38">SUM(B31:K31)</f>
        <v>-472788.44999999984</v>
      </c>
      <c r="M31"/>
    </row>
    <row r="32" spans="1:13" ht="18.75" customHeight="1">
      <c r="A32" s="27" t="s">
        <v>28</v>
      </c>
      <c r="B32" s="33">
        <f>B33+B34+B35+B36</f>
        <v>-21247.6</v>
      </c>
      <c r="C32" s="33">
        <f aca="true" t="shared" si="10" ref="C32:K32">C33+C34+C35+C36</f>
        <v>-22110</v>
      </c>
      <c r="D32" s="33">
        <f t="shared" si="10"/>
        <v>-68943.6</v>
      </c>
      <c r="E32" s="33">
        <f t="shared" si="10"/>
        <v>-48413.2</v>
      </c>
      <c r="F32" s="33">
        <f t="shared" si="10"/>
        <v>-45262.8</v>
      </c>
      <c r="G32" s="33">
        <f t="shared" si="10"/>
        <v>-36053.6</v>
      </c>
      <c r="H32" s="33">
        <f t="shared" si="10"/>
        <v>-18101.6</v>
      </c>
      <c r="I32" s="33">
        <f t="shared" si="10"/>
        <v>-31399.55</v>
      </c>
      <c r="J32" s="33">
        <f t="shared" si="10"/>
        <v>-27957.6</v>
      </c>
      <c r="K32" s="33">
        <f t="shared" si="10"/>
        <v>-45531.2</v>
      </c>
      <c r="L32" s="33">
        <f t="shared" si="9"/>
        <v>-365020.75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-21247.6</v>
      </c>
      <c r="C33" s="33">
        <f t="shared" si="11"/>
        <v>-22110</v>
      </c>
      <c r="D33" s="33">
        <f t="shared" si="11"/>
        <v>-68943.6</v>
      </c>
      <c r="E33" s="33">
        <f t="shared" si="11"/>
        <v>-48413.2</v>
      </c>
      <c r="F33" s="33">
        <f t="shared" si="11"/>
        <v>-45262.8</v>
      </c>
      <c r="G33" s="33">
        <f t="shared" si="11"/>
        <v>-36053.6</v>
      </c>
      <c r="H33" s="33">
        <f t="shared" si="11"/>
        <v>-18101.6</v>
      </c>
      <c r="I33" s="33">
        <f t="shared" si="11"/>
        <v>-19434.8</v>
      </c>
      <c r="J33" s="33">
        <f t="shared" si="11"/>
        <v>-27957.6</v>
      </c>
      <c r="K33" s="33">
        <f t="shared" si="11"/>
        <v>-45531.2</v>
      </c>
      <c r="L33" s="33">
        <f t="shared" si="9"/>
        <v>-353056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-11964.75</v>
      </c>
      <c r="J36" s="17">
        <v>0</v>
      </c>
      <c r="K36" s="17">
        <v>0</v>
      </c>
      <c r="L36" s="33">
        <f t="shared" si="9"/>
        <v>-11964.75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700963.3300000001</v>
      </c>
      <c r="C55" s="41">
        <f t="shared" si="16"/>
        <v>533558.5300000001</v>
      </c>
      <c r="D55" s="41">
        <f t="shared" si="16"/>
        <v>1735311.9300000002</v>
      </c>
      <c r="E55" s="41">
        <f t="shared" si="16"/>
        <v>1413332.2700000003</v>
      </c>
      <c r="F55" s="41">
        <f t="shared" si="16"/>
        <v>1452077.5199999998</v>
      </c>
      <c r="G55" s="41">
        <f t="shared" si="16"/>
        <v>864277.8900000001</v>
      </c>
      <c r="H55" s="41">
        <f t="shared" si="16"/>
        <v>499759.69</v>
      </c>
      <c r="I55" s="41">
        <f t="shared" si="16"/>
        <v>600477.87</v>
      </c>
      <c r="J55" s="41">
        <f t="shared" si="16"/>
        <v>745633.74</v>
      </c>
      <c r="K55" s="41">
        <f t="shared" si="16"/>
        <v>939417.3799999999</v>
      </c>
      <c r="L55" s="42">
        <f t="shared" si="14"/>
        <v>9484810.150000002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700963.33</v>
      </c>
      <c r="C61" s="41">
        <f aca="true" t="shared" si="18" ref="C61:J61">SUM(C62:C73)</f>
        <v>533558.51</v>
      </c>
      <c r="D61" s="41">
        <f t="shared" si="18"/>
        <v>1735311.9167399132</v>
      </c>
      <c r="E61" s="41">
        <f t="shared" si="18"/>
        <v>1413332.2720721988</v>
      </c>
      <c r="F61" s="41">
        <f t="shared" si="18"/>
        <v>1452077.5231120999</v>
      </c>
      <c r="G61" s="41">
        <f t="shared" si="18"/>
        <v>864277.8782252561</v>
      </c>
      <c r="H61" s="41">
        <f t="shared" si="18"/>
        <v>499759.6897174131</v>
      </c>
      <c r="I61" s="41">
        <f>SUM(I62:I78)</f>
        <v>600477.8684571949</v>
      </c>
      <c r="J61" s="41">
        <f t="shared" si="18"/>
        <v>745633.7510689569</v>
      </c>
      <c r="K61" s="41">
        <f>SUM(K62:K75)</f>
        <v>939417.38</v>
      </c>
      <c r="L61" s="46">
        <f>SUM(B61:K61)</f>
        <v>9484810.119393034</v>
      </c>
      <c r="M61" s="40"/>
    </row>
    <row r="62" spans="1:13" ht="18.75" customHeight="1">
      <c r="A62" s="47" t="s">
        <v>46</v>
      </c>
      <c r="B62" s="48">
        <v>700963.33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700963.33</v>
      </c>
      <c r="M62"/>
    </row>
    <row r="63" spans="1:13" ht="18.75" customHeight="1">
      <c r="A63" s="47" t="s">
        <v>55</v>
      </c>
      <c r="B63" s="17">
        <v>0</v>
      </c>
      <c r="C63" s="48">
        <v>466330.14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466330.14</v>
      </c>
      <c r="M63"/>
    </row>
    <row r="64" spans="1:13" ht="18.75" customHeight="1">
      <c r="A64" s="47" t="s">
        <v>56</v>
      </c>
      <c r="B64" s="17">
        <v>0</v>
      </c>
      <c r="C64" s="48">
        <v>67228.37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67228.37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1735311.9167399132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1735311.9167399132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1413332.2720721988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1413332.2720721988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1452077.5231120999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1452077.5231120999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864277.8782252561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864277.8782252561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499759.6897174131</v>
      </c>
      <c r="I69" s="17">
        <v>0</v>
      </c>
      <c r="J69" s="17">
        <v>0</v>
      </c>
      <c r="K69" s="17">
        <v>0</v>
      </c>
      <c r="L69" s="46">
        <f t="shared" si="19"/>
        <v>499759.6897174131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600477.8684571949</v>
      </c>
      <c r="J70" s="17">
        <v>0</v>
      </c>
      <c r="K70" s="17">
        <v>0</v>
      </c>
      <c r="L70" s="46">
        <f t="shared" si="19"/>
        <v>600477.8684571949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745633.7510689569</v>
      </c>
      <c r="K71" s="17">
        <v>0</v>
      </c>
      <c r="L71" s="46">
        <f t="shared" si="19"/>
        <v>745633.7510689569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547774.27</v>
      </c>
      <c r="L72" s="46">
        <f t="shared" si="19"/>
        <v>547774.27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391643.11</v>
      </c>
      <c r="L73" s="46">
        <f t="shared" si="19"/>
        <v>391643.11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2023-08-08T15:00:32Z</dcterms:modified>
  <cp:category/>
  <cp:version/>
  <cp:contentType/>
  <cp:contentStatus/>
</cp:coreProperties>
</file>