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<sst xmlns="http://schemas.openxmlformats.org/spreadsheetml/2006/main" count="88" uniqueCount="85">
  <si>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</si>
  <si>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</si>
  <si>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</si>
  <si>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</si>
  <si>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</si>
  <si>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</si>
  <si>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</si>
  <si>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</si>
  <si>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</si>
  <si>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</si>
  <si>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</si>
  <si>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</si>
  <si>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</si>
  <si>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</si>
  <si>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</si>
  <si>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</si>
  <si>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</si>
  <si>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</si>
  <si>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</si>
  <si>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</si>
  <si>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</si>
  <si>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</si>
  <si>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</si>
  <si>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</si>
  <si>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</si>
  <si>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</si>
  <si>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</si>
  <si>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</si>
  <si>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</si>
  <si>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</si>
  <si>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</si>
  <si>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</si>
  <si>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</si>
  <si>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</si>
  <si>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</si>
  <si>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</si>
  <si>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</si>
  <si>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</si>
  <si>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</si>
  <si>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</si>
  <si>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</si>
  <si>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</si>
  <si>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</si>
  <si>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</si>
  <si>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</si>
  <si>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</si>
  <si>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</si>
  <si>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</si>
  <si>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</si>
  <si>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</si>
  <si>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</si>
  <si>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</si>
  <si>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</si>
  <si>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</si>
  <si>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</si>
  <si>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</si>
  <si>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</si>
  <si>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</si>
  <si>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</si>
  <si>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</si>
  <si>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</si>
  <si>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</si>
  <si>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</si>
  <si>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</si>
  <si>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</si>
  <si>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</si>
  <si>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</si>
  <si>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</si>
  <si>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</si>
  <si>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</si>
  <si>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</si>
  <si>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</si>
  <si>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</si>
  <si>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</si>
  <si>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</si>
  <si>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</si>
  <si>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</si>
  <si>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</si>
  <si>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</si>
  <si>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</si>
  <si>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</si>
  <si>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</si>
  <si>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</si>
  <si>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</si>
  <si>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23/04/23 - VENCIMENTO 28/04/23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</si>
</sst>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" sqref="B10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136560</v>
      </c>
      <c r="C7" s="9">
        <f t="shared" si="0"/>
        <v>93360</v>
      </c>
      <c r="D7" s="9">
        <f t="shared" si="0"/>
        <v>97547</v>
      </c>
      <c r="E7" s="9">
        <f t="shared" si="0"/>
        <v>24393</v>
      </c>
      <c r="F7" s="9">
        <f t="shared" si="0"/>
        <v>24209</v>
      </c>
      <c r="G7" s="9">
        <f t="shared" si="0"/>
        <v>118430</v>
      </c>
      <c r="H7" s="9">
        <f t="shared" si="0"/>
        <v>13653</v>
      </c>
      <c r="I7" s="9">
        <f t="shared" si="0"/>
        <v>84853</v>
      </c>
      <c r="J7" s="9">
        <f t="shared" si="0"/>
        <v>78885</v>
      </c>
      <c r="K7" s="9">
        <f t="shared" si="0"/>
        <v>130272</v>
      </c>
      <c r="L7" s="9">
        <f t="shared" si="0"/>
        <v>100573</v>
      </c>
      <c r="M7" s="9">
        <f t="shared" si="0"/>
        <v>41327</v>
      </c>
      <c r="N7" s="9">
        <f t="shared" si="0"/>
        <v>22811</v>
      </c>
      <c r="O7" s="9">
        <f t="shared" si="0"/>
        <v>966873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6242</v>
      </c>
      <c r="C8" s="11">
        <f t="shared" si="1"/>
        <v>6202</v>
      </c>
      <c r="D8" s="11">
        <f t="shared" si="1"/>
        <v>4150</v>
      </c>
      <c r="E8" s="11">
        <f t="shared" si="1"/>
        <v>837</v>
      </c>
      <c r="F8" s="11">
        <f t="shared" si="1"/>
        <v>1001</v>
      </c>
      <c r="G8" s="11">
        <f t="shared" si="1"/>
        <v>5067</v>
      </c>
      <c r="H8" s="11">
        <f t="shared" si="1"/>
        <v>809</v>
      </c>
      <c r="I8" s="11">
        <f t="shared" si="1"/>
        <v>6281</v>
      </c>
      <c r="J8" s="11">
        <f t="shared" si="1"/>
        <v>4702</v>
      </c>
      <c r="K8" s="11">
        <f t="shared" si="1"/>
        <v>4106</v>
      </c>
      <c r="L8" s="11">
        <f t="shared" si="1"/>
        <v>2894</v>
      </c>
      <c r="M8" s="11">
        <f t="shared" si="1"/>
        <v>1788</v>
      </c>
      <c r="N8" s="11">
        <f t="shared" si="1"/>
        <v>1243</v>
      </c>
      <c r="O8" s="11">
        <f t="shared" si="1"/>
        <v>45322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6242</v>
      </c>
      <c r="C9" s="11">
        <v>6202</v>
      </c>
      <c r="D9" s="11">
        <v>4150</v>
      </c>
      <c r="E9" s="11">
        <v>837</v>
      </c>
      <c r="F9" s="11">
        <v>1001</v>
      </c>
      <c r="G9" s="11">
        <v>5067</v>
      </c>
      <c r="H9" s="11">
        <v>809</v>
      </c>
      <c r="I9" s="11">
        <v>6281</v>
      </c>
      <c r="J9" s="11">
        <v>4702</v>
      </c>
      <c r="K9" s="11">
        <v>4102</v>
      </c>
      <c r="L9" s="11">
        <v>2894</v>
      </c>
      <c r="M9" s="11">
        <v>1787</v>
      </c>
      <c r="N9" s="11">
        <v>1235</v>
      </c>
      <c r="O9" s="11">
        <f>SUM(B9:N9)</f>
        <v>45309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</v>
      </c>
      <c r="L10" s="13">
        <v>0</v>
      </c>
      <c r="M10" s="13">
        <v>1</v>
      </c>
      <c r="N10" s="13">
        <v>8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130318</v>
      </c>
      <c r="C11" s="13">
        <v>87158</v>
      </c>
      <c r="D11" s="13">
        <v>93397</v>
      </c>
      <c r="E11" s="13">
        <v>23556</v>
      </c>
      <c r="F11" s="13">
        <v>23208</v>
      </c>
      <c r="G11" s="13">
        <v>113363</v>
      </c>
      <c r="H11" s="13">
        <v>12844</v>
      </c>
      <c r="I11" s="13">
        <v>78572</v>
      </c>
      <c r="J11" s="13">
        <v>74183</v>
      </c>
      <c r="K11" s="13">
        <v>126166</v>
      </c>
      <c r="L11" s="13">
        <v>97679</v>
      </c>
      <c r="M11" s="13">
        <v>39539</v>
      </c>
      <c r="N11" s="13">
        <v>21568</v>
      </c>
      <c r="O11" s="11">
        <f>SUM(B11:N11)</f>
        <v>921551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11682</v>
      </c>
      <c r="C12" s="13">
        <v>10354</v>
      </c>
      <c r="D12" s="13">
        <v>8968</v>
      </c>
      <c r="E12" s="13">
        <v>2997</v>
      </c>
      <c r="F12" s="13">
        <v>2503</v>
      </c>
      <c r="G12" s="13">
        <v>14234</v>
      </c>
      <c r="H12" s="13">
        <v>1801</v>
      </c>
      <c r="I12" s="13">
        <v>9585</v>
      </c>
      <c r="J12" s="13">
        <v>8434</v>
      </c>
      <c r="K12" s="13">
        <v>9988</v>
      </c>
      <c r="L12" s="13">
        <v>7774</v>
      </c>
      <c r="M12" s="13">
        <v>2586</v>
      </c>
      <c r="N12" s="13">
        <v>1080</v>
      </c>
      <c r="O12" s="11">
        <f>SUM(B12:N12)</f>
        <v>91986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118636</v>
      </c>
      <c r="C13" s="15">
        <f t="shared" si="2"/>
        <v>76804</v>
      </c>
      <c r="D13" s="15">
        <f t="shared" si="2"/>
        <v>84429</v>
      </c>
      <c r="E13" s="15">
        <f t="shared" si="2"/>
        <v>20559</v>
      </c>
      <c r="F13" s="15">
        <f t="shared" si="2"/>
        <v>20705</v>
      </c>
      <c r="G13" s="15">
        <f t="shared" si="2"/>
        <v>99129</v>
      </c>
      <c r="H13" s="15">
        <f t="shared" si="2"/>
        <v>11043</v>
      </c>
      <c r="I13" s="15">
        <f t="shared" si="2"/>
        <v>68987</v>
      </c>
      <c r="J13" s="15">
        <f t="shared" si="2"/>
        <v>65749</v>
      </c>
      <c r="K13" s="15">
        <f t="shared" si="2"/>
        <v>116178</v>
      </c>
      <c r="L13" s="15">
        <f t="shared" si="2"/>
        <v>89905</v>
      </c>
      <c r="M13" s="15">
        <f t="shared" si="2"/>
        <v>36953</v>
      </c>
      <c r="N13" s="15">
        <f t="shared" si="2"/>
        <v>20488</v>
      </c>
      <c r="O13" s="11">
        <f>SUM(B13:N13)</f>
        <v>829565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1.244658023383255</v>
      </c>
      <c r="C18" s="19">
        <v>1.285261458215493</v>
      </c>
      <c r="D18" s="19">
        <v>1.422437112831529</v>
      </c>
      <c r="E18" s="19">
        <v>0.895305115422885</v>
      </c>
      <c r="F18" s="19">
        <v>1.670620556485288</v>
      </c>
      <c r="G18" s="19">
        <v>1.433196052460982</v>
      </c>
      <c r="H18" s="19">
        <v>1.749576029288878</v>
      </c>
      <c r="I18" s="19">
        <v>1.168201560354144</v>
      </c>
      <c r="J18" s="19">
        <v>1.346147407115034</v>
      </c>
      <c r="K18" s="19">
        <v>1.208028104837294</v>
      </c>
      <c r="L18" s="19">
        <v>1.265972634650728</v>
      </c>
      <c r="M18" s="19">
        <v>1.250828876412945</v>
      </c>
      <c r="N18" s="19">
        <v>1.097460123871528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590435.1000000001</v>
      </c>
      <c r="C20" s="24">
        <f t="shared" si="3"/>
        <v>411555.64</v>
      </c>
      <c r="D20" s="24">
        <f t="shared" si="3"/>
        <v>417819.08</v>
      </c>
      <c r="E20" s="24">
        <f t="shared" si="3"/>
        <v>115960.91000000002</v>
      </c>
      <c r="F20" s="24">
        <f t="shared" si="3"/>
        <v>166886.71</v>
      </c>
      <c r="G20" s="24">
        <f t="shared" si="3"/>
        <v>501498.66</v>
      </c>
      <c r="H20" s="24">
        <f t="shared" si="3"/>
        <v>92651.31999999999</v>
      </c>
      <c r="I20" s="24">
        <f t="shared" si="3"/>
        <v>364631.5099999999</v>
      </c>
      <c r="J20" s="24">
        <f t="shared" si="3"/>
        <v>362110.94000000006</v>
      </c>
      <c r="K20" s="24">
        <f t="shared" si="3"/>
        <v>524919.9</v>
      </c>
      <c r="L20" s="24">
        <f t="shared" si="3"/>
        <v>485116.87999999995</v>
      </c>
      <c r="M20" s="24">
        <f t="shared" si="3"/>
        <v>240095.26000000004</v>
      </c>
      <c r="N20" s="24">
        <f t="shared" si="3"/>
        <v>102970.58</v>
      </c>
      <c r="O20" s="24">
        <f>O21+O22+O23+O24+O25+O26+O27+O28+O29</f>
        <v>4376652.49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398577.67</v>
      </c>
      <c r="C21" s="28">
        <f aca="true" t="shared" si="4" ref="C21:N21">ROUND((C15+C16)*C7,2)</f>
        <v>281499.07</v>
      </c>
      <c r="D21" s="28">
        <f t="shared" si="4"/>
        <v>257953.29</v>
      </c>
      <c r="E21" s="28">
        <f t="shared" si="4"/>
        <v>110195.38</v>
      </c>
      <c r="F21" s="28">
        <f t="shared" si="4"/>
        <v>74200.59</v>
      </c>
      <c r="G21" s="28">
        <f t="shared" si="4"/>
        <v>298668.62</v>
      </c>
      <c r="H21" s="28">
        <f t="shared" si="4"/>
        <v>46229.06</v>
      </c>
      <c r="I21" s="28">
        <f t="shared" si="4"/>
        <v>254049.88</v>
      </c>
      <c r="J21" s="28">
        <f t="shared" si="4"/>
        <v>237546.4</v>
      </c>
      <c r="K21" s="28">
        <f t="shared" si="4"/>
        <v>370806.22</v>
      </c>
      <c r="L21" s="28">
        <f t="shared" si="4"/>
        <v>325967.15</v>
      </c>
      <c r="M21" s="28">
        <f t="shared" si="4"/>
        <v>154558.85</v>
      </c>
      <c r="N21" s="28">
        <f t="shared" si="4"/>
        <v>77060.12</v>
      </c>
      <c r="O21" s="28">
        <f aca="true" t="shared" si="5" ref="O21:O29">SUM(B21:N21)</f>
        <v>2887312.3</v>
      </c>
    </row>
    <row r="22" spans="1:23" ht="18.75" customHeight="1">
      <c r="A22" s="26" t="s">
        <v>33</v>
      </c>
      <c r="B22" s="28">
        <f>IF(B18&lt;&gt;0,ROUND((B18-1)*B21,2),0)</f>
        <v>97515.22</v>
      </c>
      <c r="C22" s="28">
        <f aca="true" t="shared" si="6" ref="C22:N22">IF(C18&lt;&gt;0,ROUND((C18-1)*C21,2),0)</f>
        <v>80300.84</v>
      </c>
      <c r="D22" s="28">
        <f t="shared" si="6"/>
        <v>108969.04</v>
      </c>
      <c r="E22" s="28">
        <f t="shared" si="6"/>
        <v>-11536.89</v>
      </c>
      <c r="F22" s="28">
        <f t="shared" si="6"/>
        <v>49760.44</v>
      </c>
      <c r="G22" s="28">
        <f t="shared" si="6"/>
        <v>129382.07</v>
      </c>
      <c r="H22" s="28">
        <f t="shared" si="6"/>
        <v>34652.2</v>
      </c>
      <c r="I22" s="28">
        <f t="shared" si="6"/>
        <v>42731.59</v>
      </c>
      <c r="J22" s="28">
        <f t="shared" si="6"/>
        <v>82226.07</v>
      </c>
      <c r="K22" s="28">
        <f t="shared" si="6"/>
        <v>77138.12</v>
      </c>
      <c r="L22" s="28">
        <f t="shared" si="6"/>
        <v>86698.34</v>
      </c>
      <c r="M22" s="28">
        <f t="shared" si="6"/>
        <v>38767.82</v>
      </c>
      <c r="N22" s="28">
        <f t="shared" si="6"/>
        <v>7510.29</v>
      </c>
      <c r="O22" s="28">
        <f t="shared" si="5"/>
        <v>824115.15</v>
      </c>
      <c r="W22" s="51"/>
    </row>
    <row r="23" spans="1:15" ht="18.75" customHeight="1">
      <c r="A23" s="26" t="s">
        <v>34</v>
      </c>
      <c r="B23" s="28">
        <v>28789.76</v>
      </c>
      <c r="C23" s="28">
        <v>20527.95</v>
      </c>
      <c r="D23" s="28">
        <v>17711.24</v>
      </c>
      <c r="E23" s="28">
        <v>6298.25</v>
      </c>
      <c r="F23" s="28">
        <v>17994.02</v>
      </c>
      <c r="G23" s="28">
        <v>27893.85</v>
      </c>
      <c r="H23" s="28">
        <v>3378.09</v>
      </c>
      <c r="I23" s="28">
        <v>21702.69</v>
      </c>
      <c r="J23" s="28">
        <v>18301.01</v>
      </c>
      <c r="K23" s="28">
        <v>32385.37</v>
      </c>
      <c r="L23" s="28">
        <v>28199.6</v>
      </c>
      <c r="M23" s="28">
        <v>15043.17</v>
      </c>
      <c r="N23" s="28">
        <v>7622.02</v>
      </c>
      <c r="O23" s="28">
        <f t="shared" si="5"/>
        <v>245847.02000000002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1311.03</v>
      </c>
      <c r="C26" s="28">
        <v>958.37</v>
      </c>
      <c r="D26" s="28">
        <v>952.99</v>
      </c>
      <c r="E26" s="28">
        <v>263.82</v>
      </c>
      <c r="F26" s="28">
        <v>344.58</v>
      </c>
      <c r="G26" s="28">
        <v>1136.05</v>
      </c>
      <c r="H26" s="28">
        <v>207.29</v>
      </c>
      <c r="I26" s="28">
        <v>799.54</v>
      </c>
      <c r="J26" s="28">
        <v>829.15</v>
      </c>
      <c r="K26" s="28">
        <v>1195.27</v>
      </c>
      <c r="L26" s="28">
        <v>1098.36</v>
      </c>
      <c r="M26" s="28">
        <v>522.26</v>
      </c>
      <c r="N26" s="28">
        <v>234.18</v>
      </c>
      <c r="O26" s="28">
        <f t="shared" si="5"/>
        <v>9852.890000000001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-27464.8</v>
      </c>
      <c r="C31" s="28">
        <f aca="true" t="shared" si="7" ref="C31:O31">+C32+C34+C47+C48+C49+C54-C55</f>
        <v>-27288.8</v>
      </c>
      <c r="D31" s="28">
        <f t="shared" si="7"/>
        <v>-18260</v>
      </c>
      <c r="E31" s="28">
        <f t="shared" si="7"/>
        <v>-3682.8</v>
      </c>
      <c r="F31" s="28">
        <f t="shared" si="7"/>
        <v>-4404.4</v>
      </c>
      <c r="G31" s="28">
        <f t="shared" si="7"/>
        <v>-22294.8</v>
      </c>
      <c r="H31" s="28">
        <f t="shared" si="7"/>
        <v>-3559.6</v>
      </c>
      <c r="I31" s="28">
        <f t="shared" si="7"/>
        <v>-27636.4</v>
      </c>
      <c r="J31" s="28">
        <f t="shared" si="7"/>
        <v>-20688.8</v>
      </c>
      <c r="K31" s="28">
        <f t="shared" si="7"/>
        <v>-423048.8</v>
      </c>
      <c r="L31" s="28">
        <f t="shared" si="7"/>
        <v>-381733.6</v>
      </c>
      <c r="M31" s="28">
        <f t="shared" si="7"/>
        <v>-7862.8</v>
      </c>
      <c r="N31" s="28">
        <f t="shared" si="7"/>
        <v>-5434</v>
      </c>
      <c r="O31" s="28">
        <f t="shared" si="7"/>
        <v>-973359.6</v>
      </c>
    </row>
    <row r="32" spans="1:15" ht="18.75" customHeight="1">
      <c r="A32" s="26" t="s">
        <v>38</v>
      </c>
      <c r="B32" s="29">
        <f>+B33</f>
        <v>-27464.8</v>
      </c>
      <c r="C32" s="29">
        <f>+C33</f>
        <v>-27288.8</v>
      </c>
      <c r="D32" s="29">
        <f aca="true" t="shared" si="8" ref="D32:O32">+D33</f>
        <v>-18260</v>
      </c>
      <c r="E32" s="29">
        <f t="shared" si="8"/>
        <v>-3682.8</v>
      </c>
      <c r="F32" s="29">
        <f t="shared" si="8"/>
        <v>-4404.4</v>
      </c>
      <c r="G32" s="29">
        <f t="shared" si="8"/>
        <v>-22294.8</v>
      </c>
      <c r="H32" s="29">
        <f t="shared" si="8"/>
        <v>-3559.6</v>
      </c>
      <c r="I32" s="29">
        <f t="shared" si="8"/>
        <v>-27636.4</v>
      </c>
      <c r="J32" s="29">
        <f t="shared" si="8"/>
        <v>-20688.8</v>
      </c>
      <c r="K32" s="29">
        <f t="shared" si="8"/>
        <v>-18048.8</v>
      </c>
      <c r="L32" s="29">
        <f t="shared" si="8"/>
        <v>-12733.6</v>
      </c>
      <c r="M32" s="29">
        <f t="shared" si="8"/>
        <v>-7862.8</v>
      </c>
      <c r="N32" s="29">
        <f t="shared" si="8"/>
        <v>-5434</v>
      </c>
      <c r="O32" s="29">
        <f t="shared" si="8"/>
        <v>-199359.59999999998</v>
      </c>
    </row>
    <row r="33" spans="1:26" ht="18.75" customHeight="1">
      <c r="A33" s="27" t="s">
        <v>39</v>
      </c>
      <c r="B33" s="16">
        <f>ROUND((-B9)*$G$3,2)</f>
        <v>-27464.8</v>
      </c>
      <c r="C33" s="16">
        <f aca="true" t="shared" si="9" ref="C33:N33">ROUND((-C9)*$G$3,2)</f>
        <v>-27288.8</v>
      </c>
      <c r="D33" s="16">
        <f t="shared" si="9"/>
        <v>-18260</v>
      </c>
      <c r="E33" s="16">
        <f t="shared" si="9"/>
        <v>-3682.8</v>
      </c>
      <c r="F33" s="16">
        <f t="shared" si="9"/>
        <v>-4404.4</v>
      </c>
      <c r="G33" s="16">
        <f t="shared" si="9"/>
        <v>-22294.8</v>
      </c>
      <c r="H33" s="16">
        <f t="shared" si="9"/>
        <v>-3559.6</v>
      </c>
      <c r="I33" s="16">
        <f t="shared" si="9"/>
        <v>-27636.4</v>
      </c>
      <c r="J33" s="16">
        <f t="shared" si="9"/>
        <v>-20688.8</v>
      </c>
      <c r="K33" s="16">
        <f t="shared" si="9"/>
        <v>-18048.8</v>
      </c>
      <c r="L33" s="16">
        <f t="shared" si="9"/>
        <v>-12733.6</v>
      </c>
      <c r="M33" s="16">
        <f t="shared" si="9"/>
        <v>-7862.8</v>
      </c>
      <c r="N33" s="16">
        <f t="shared" si="9"/>
        <v>-5434</v>
      </c>
      <c r="O33" s="30">
        <f aca="true" t="shared" si="10" ref="O33:O55">SUM(B33:N33)</f>
        <v>-199359.59999999998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-774000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562970.3</v>
      </c>
      <c r="C53" s="34">
        <f aca="true" t="shared" si="13" ref="C53:N53">+C20+C31</f>
        <v>384266.84</v>
      </c>
      <c r="D53" s="34">
        <f t="shared" si="13"/>
        <v>399559.08</v>
      </c>
      <c r="E53" s="34">
        <f t="shared" si="13"/>
        <v>112278.11000000002</v>
      </c>
      <c r="F53" s="34">
        <f t="shared" si="13"/>
        <v>162482.31</v>
      </c>
      <c r="G53" s="34">
        <f t="shared" si="13"/>
        <v>479203.86</v>
      </c>
      <c r="H53" s="34">
        <f t="shared" si="13"/>
        <v>89091.71999999999</v>
      </c>
      <c r="I53" s="34">
        <f t="shared" si="13"/>
        <v>336995.10999999987</v>
      </c>
      <c r="J53" s="34">
        <f t="shared" si="13"/>
        <v>341422.1400000001</v>
      </c>
      <c r="K53" s="34">
        <f t="shared" si="13"/>
        <v>101871.10000000003</v>
      </c>
      <c r="L53" s="34">
        <f t="shared" si="13"/>
        <v>103383.27999999997</v>
      </c>
      <c r="M53" s="34">
        <f t="shared" si="13"/>
        <v>232232.46000000005</v>
      </c>
      <c r="N53" s="34">
        <f t="shared" si="13"/>
        <v>97536.58</v>
      </c>
      <c r="O53" s="34">
        <f>SUM(B53:N53)</f>
        <v>3403292.8900000006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562970.3</v>
      </c>
      <c r="C59" s="42">
        <f t="shared" si="14"/>
        <v>384266.83999999997</v>
      </c>
      <c r="D59" s="42">
        <f t="shared" si="14"/>
        <v>399559.08</v>
      </c>
      <c r="E59" s="42">
        <f t="shared" si="14"/>
        <v>112278.11</v>
      </c>
      <c r="F59" s="42">
        <f t="shared" si="14"/>
        <v>162482.3</v>
      </c>
      <c r="G59" s="42">
        <f t="shared" si="14"/>
        <v>479203.85</v>
      </c>
      <c r="H59" s="42">
        <f t="shared" si="14"/>
        <v>89091.71</v>
      </c>
      <c r="I59" s="42">
        <f t="shared" si="14"/>
        <v>336995.11</v>
      </c>
      <c r="J59" s="42">
        <f t="shared" si="14"/>
        <v>341422.14</v>
      </c>
      <c r="K59" s="42">
        <f t="shared" si="14"/>
        <v>101871.1</v>
      </c>
      <c r="L59" s="42">
        <f t="shared" si="14"/>
        <v>103383.29</v>
      </c>
      <c r="M59" s="42">
        <f t="shared" si="14"/>
        <v>232232.46</v>
      </c>
      <c r="N59" s="42">
        <f t="shared" si="14"/>
        <v>97536.58</v>
      </c>
      <c r="O59" s="34">
        <f t="shared" si="14"/>
        <v>3403292.87</v>
      </c>
      <c r="Q59"/>
    </row>
    <row r="60" spans="1:18" ht="18.75" customHeight="1">
      <c r="A60" s="26" t="s">
        <v>54</v>
      </c>
      <c r="B60" s="42">
        <v>467257.86</v>
      </c>
      <c r="C60" s="42">
        <v>279678.72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746936.58</v>
      </c>
      <c r="P60"/>
      <c r="Q60"/>
      <c r="R60" s="41"/>
    </row>
    <row r="61" spans="1:16" ht="18.75" customHeight="1">
      <c r="A61" s="26" t="s">
        <v>55</v>
      </c>
      <c r="B61" s="42">
        <v>95712.44</v>
      </c>
      <c r="C61" s="42">
        <v>104588.12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200300.56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399559.08</v>
      </c>
      <c r="E62" s="43">
        <v>0</v>
      </c>
      <c r="F62" s="43">
        <v>0</v>
      </c>
      <c r="G62" s="43">
        <v>0</v>
      </c>
      <c r="H62" s="42">
        <v>89091.71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488650.79000000004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112278.11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112278.11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162482.3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162482.3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479203.85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479203.85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336995.11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336995.11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341422.14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341422.14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101871.1</v>
      </c>
      <c r="L68" s="29">
        <v>103383.29</v>
      </c>
      <c r="M68" s="43">
        <v>0</v>
      </c>
      <c r="N68" s="43">
        <v>0</v>
      </c>
      <c r="O68" s="34">
        <f t="shared" si="15"/>
        <v>205254.39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232232.46</v>
      </c>
      <c r="N69" s="43">
        <v>0</v>
      </c>
      <c r="O69" s="34">
        <f t="shared" si="15"/>
        <v>232232.46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97536.58</v>
      </c>
      <c r="O70" s="46">
        <f t="shared" si="15"/>
        <v>97536.58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2023-04-27T17:30:57Z</dcterms:modified>
  <cp:category/>
  <cp:version/>
  <cp:contentType/>
  <cp:contentStatus/>
</cp:coreProperties>
</file>