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<sst xmlns="http://schemas.openxmlformats.org/spreadsheetml/2006/main" count="88" uniqueCount="85">
  <si>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</si>
  <si>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</si>
  <si>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</si>
  <si>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</si>
  <si>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</si>
  <si>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</si>
  <si>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</si>
  <si>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</si>
  <si>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</si>
  <si>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</si>
  <si>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</si>
  <si>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</si>
  <si>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</si>
  <si>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</si>
  <si>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</si>
  <si>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</si>
  <si>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</si>
  <si>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</si>
  <si>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</si>
  <si>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</si>
  <si>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</si>
  <si>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</si>
  <si>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</si>
  <si>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</si>
  <si>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</si>
  <si>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</si>
  <si>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</si>
  <si>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</si>
  <si>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</si>
  <si>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</si>
  <si>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</si>
  <si>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</si>
  <si>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</si>
  <si>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</si>
  <si>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</si>
  <si>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</si>
  <si>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</si>
  <si>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</si>
  <si>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</si>
  <si>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</si>
  <si>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</si>
  <si>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</si>
  <si>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</si>
  <si>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</si>
  <si>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</si>
  <si>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</si>
  <si>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</si>
  <si>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</si>
  <si>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</si>
  <si>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</si>
  <si>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</si>
  <si>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</si>
  <si>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</si>
  <si>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</si>
  <si>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</si>
  <si>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</si>
  <si>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</si>
  <si>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</si>
  <si>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</si>
  <si>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</si>
  <si>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</si>
  <si>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</si>
  <si>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</si>
  <si>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</si>
  <si>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</si>
  <si>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</si>
  <si>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</si>
  <si>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</si>
  <si>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</si>
  <si>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</si>
  <si>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</si>
  <si>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</si>
  <si>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</si>
  <si>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</si>
  <si>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</si>
  <si>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</si>
  <si>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</si>
  <si>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</si>
  <si>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</si>
  <si>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</si>
  <si>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</si>
  <si>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</si>
  <si>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</si>
  <si>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</si>
  <si>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18/04/23 - VENCIMENTO 26/04/23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</si>
</sst>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378796</v>
      </c>
      <c r="C7" s="9">
        <f t="shared" si="0"/>
        <v>260504</v>
      </c>
      <c r="D7" s="9">
        <f t="shared" si="0"/>
        <v>251035</v>
      </c>
      <c r="E7" s="9">
        <f t="shared" si="0"/>
        <v>65925</v>
      </c>
      <c r="F7" s="9">
        <f t="shared" si="0"/>
        <v>219972</v>
      </c>
      <c r="G7" s="9">
        <f t="shared" si="0"/>
        <v>373156</v>
      </c>
      <c r="H7" s="9">
        <f t="shared" si="0"/>
        <v>41756</v>
      </c>
      <c r="I7" s="9">
        <f t="shared" si="0"/>
        <v>290866</v>
      </c>
      <c r="J7" s="9">
        <f t="shared" si="0"/>
        <v>207922</v>
      </c>
      <c r="K7" s="9">
        <f t="shared" si="0"/>
        <v>333928</v>
      </c>
      <c r="L7" s="9">
        <f t="shared" si="0"/>
        <v>247094</v>
      </c>
      <c r="M7" s="9">
        <f t="shared" si="0"/>
        <v>128596</v>
      </c>
      <c r="N7" s="9">
        <f t="shared" si="0"/>
        <v>82723</v>
      </c>
      <c r="O7" s="9">
        <f t="shared" si="0"/>
        <v>2882273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9850</v>
      </c>
      <c r="C8" s="11">
        <f t="shared" si="1"/>
        <v>10875</v>
      </c>
      <c r="D8" s="11">
        <f t="shared" si="1"/>
        <v>6304</v>
      </c>
      <c r="E8" s="11">
        <f t="shared" si="1"/>
        <v>1694</v>
      </c>
      <c r="F8" s="11">
        <f t="shared" si="1"/>
        <v>5621</v>
      </c>
      <c r="G8" s="11">
        <f t="shared" si="1"/>
        <v>9000</v>
      </c>
      <c r="H8" s="11">
        <f t="shared" si="1"/>
        <v>1584</v>
      </c>
      <c r="I8" s="11">
        <f t="shared" si="1"/>
        <v>13063</v>
      </c>
      <c r="J8" s="11">
        <f t="shared" si="1"/>
        <v>7961</v>
      </c>
      <c r="K8" s="11">
        <f t="shared" si="1"/>
        <v>5961</v>
      </c>
      <c r="L8" s="11">
        <f t="shared" si="1"/>
        <v>4412</v>
      </c>
      <c r="M8" s="11">
        <f t="shared" si="1"/>
        <v>4383</v>
      </c>
      <c r="N8" s="11">
        <f t="shared" si="1"/>
        <v>3433</v>
      </c>
      <c r="O8" s="11">
        <f t="shared" si="1"/>
        <v>84141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9850</v>
      </c>
      <c r="C9" s="11">
        <v>10875</v>
      </c>
      <c r="D9" s="11">
        <v>6304</v>
      </c>
      <c r="E9" s="11">
        <v>1694</v>
      </c>
      <c r="F9" s="11">
        <v>5621</v>
      </c>
      <c r="G9" s="11">
        <v>9000</v>
      </c>
      <c r="H9" s="11">
        <v>1584</v>
      </c>
      <c r="I9" s="11">
        <v>13063</v>
      </c>
      <c r="J9" s="11">
        <v>7961</v>
      </c>
      <c r="K9" s="11">
        <v>5944</v>
      </c>
      <c r="L9" s="11">
        <v>4412</v>
      </c>
      <c r="M9" s="11">
        <v>4372</v>
      </c>
      <c r="N9" s="11">
        <v>3429</v>
      </c>
      <c r="O9" s="11">
        <f>SUM(B9:N9)</f>
        <v>84109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11</v>
      </c>
      <c r="N10" s="13">
        <v>4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368946</v>
      </c>
      <c r="C11" s="13">
        <v>249629</v>
      </c>
      <c r="D11" s="13">
        <v>244731</v>
      </c>
      <c r="E11" s="13">
        <v>64231</v>
      </c>
      <c r="F11" s="13">
        <v>214351</v>
      </c>
      <c r="G11" s="13">
        <v>364156</v>
      </c>
      <c r="H11" s="13">
        <v>40172</v>
      </c>
      <c r="I11" s="13">
        <v>277803</v>
      </c>
      <c r="J11" s="13">
        <v>199961</v>
      </c>
      <c r="K11" s="13">
        <v>327967</v>
      </c>
      <c r="L11" s="13">
        <v>242682</v>
      </c>
      <c r="M11" s="13">
        <v>124213</v>
      </c>
      <c r="N11" s="13">
        <v>79290</v>
      </c>
      <c r="O11" s="11">
        <f>SUM(B11:N11)</f>
        <v>2798132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22489</v>
      </c>
      <c r="C12" s="13">
        <v>19497</v>
      </c>
      <c r="D12" s="13">
        <v>15864</v>
      </c>
      <c r="E12" s="13">
        <v>5918</v>
      </c>
      <c r="F12" s="13">
        <v>17256</v>
      </c>
      <c r="G12" s="13">
        <v>31535</v>
      </c>
      <c r="H12" s="13">
        <v>3787</v>
      </c>
      <c r="I12" s="13">
        <v>23545</v>
      </c>
      <c r="J12" s="13">
        <v>15079</v>
      </c>
      <c r="K12" s="13">
        <v>18918</v>
      </c>
      <c r="L12" s="13">
        <v>14475</v>
      </c>
      <c r="M12" s="13">
        <v>5565</v>
      </c>
      <c r="N12" s="13">
        <v>3006</v>
      </c>
      <c r="O12" s="11">
        <f>SUM(B12:N12)</f>
        <v>196934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346457</v>
      </c>
      <c r="C13" s="15">
        <f t="shared" si="2"/>
        <v>230132</v>
      </c>
      <c r="D13" s="15">
        <f t="shared" si="2"/>
        <v>228867</v>
      </c>
      <c r="E13" s="15">
        <f t="shared" si="2"/>
        <v>58313</v>
      </c>
      <c r="F13" s="15">
        <f t="shared" si="2"/>
        <v>197095</v>
      </c>
      <c r="G13" s="15">
        <f t="shared" si="2"/>
        <v>332621</v>
      </c>
      <c r="H13" s="15">
        <f t="shared" si="2"/>
        <v>36385</v>
      </c>
      <c r="I13" s="15">
        <f t="shared" si="2"/>
        <v>254258</v>
      </c>
      <c r="J13" s="15">
        <f t="shared" si="2"/>
        <v>184882</v>
      </c>
      <c r="K13" s="15">
        <f t="shared" si="2"/>
        <v>309049</v>
      </c>
      <c r="L13" s="15">
        <f t="shared" si="2"/>
        <v>228207</v>
      </c>
      <c r="M13" s="15">
        <f t="shared" si="2"/>
        <v>118648</v>
      </c>
      <c r="N13" s="15">
        <f t="shared" si="2"/>
        <v>76284</v>
      </c>
      <c r="O13" s="11">
        <f>SUM(B13:N13)</f>
        <v>2601198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1.223256730870195</v>
      </c>
      <c r="C18" s="19">
        <v>1.29979365674317</v>
      </c>
      <c r="D18" s="19">
        <v>1.342637795557877</v>
      </c>
      <c r="E18" s="19">
        <v>0.884481860091208</v>
      </c>
      <c r="F18" s="19">
        <v>1.424478060229358</v>
      </c>
      <c r="G18" s="19">
        <v>1.438841155227758</v>
      </c>
      <c r="H18" s="19">
        <v>1.674750828488667</v>
      </c>
      <c r="I18" s="19">
        <v>1.185800425991123</v>
      </c>
      <c r="J18" s="19">
        <v>1.421606020077668</v>
      </c>
      <c r="K18" s="19">
        <v>1.224727270017061</v>
      </c>
      <c r="L18" s="19">
        <v>1.303587614462814</v>
      </c>
      <c r="M18" s="19">
        <v>1.247739306238571</v>
      </c>
      <c r="N18" s="19">
        <v>1.124277005602562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1487328.0799999996</v>
      </c>
      <c r="C20" s="24">
        <f t="shared" si="3"/>
        <v>1098155.86</v>
      </c>
      <c r="D20" s="24">
        <f t="shared" si="3"/>
        <v>957538.9499999998</v>
      </c>
      <c r="E20" s="24">
        <f t="shared" si="3"/>
        <v>286473.74</v>
      </c>
      <c r="F20" s="24">
        <f t="shared" si="3"/>
        <v>1026914.28</v>
      </c>
      <c r="G20" s="24">
        <f t="shared" si="3"/>
        <v>1466521.94</v>
      </c>
      <c r="H20" s="24">
        <f t="shared" si="3"/>
        <v>251909.35000000003</v>
      </c>
      <c r="I20" s="24">
        <f t="shared" si="3"/>
        <v>1128301.7000000002</v>
      </c>
      <c r="J20" s="24">
        <f t="shared" si="3"/>
        <v>955163.22</v>
      </c>
      <c r="K20" s="24">
        <f t="shared" si="3"/>
        <v>1272262.3300000003</v>
      </c>
      <c r="L20" s="24">
        <f t="shared" si="3"/>
        <v>1145899.8599999999</v>
      </c>
      <c r="M20" s="24">
        <f t="shared" si="3"/>
        <v>659440.5599999998</v>
      </c>
      <c r="N20" s="24">
        <f t="shared" si="3"/>
        <v>342177.70000000007</v>
      </c>
      <c r="O20" s="24">
        <f>O21+O22+O23+O24+O25+O26+O27+O28+O29</f>
        <v>12078087.569999998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1105591.89</v>
      </c>
      <c r="C21" s="28">
        <f aca="true" t="shared" si="4" ref="C21:N21">ROUND((C15+C16)*C7,2)</f>
        <v>785471.66</v>
      </c>
      <c r="D21" s="28">
        <f t="shared" si="4"/>
        <v>663836.95</v>
      </c>
      <c r="E21" s="28">
        <f t="shared" si="4"/>
        <v>297816.19</v>
      </c>
      <c r="F21" s="28">
        <f t="shared" si="4"/>
        <v>674214.18</v>
      </c>
      <c r="G21" s="28">
        <f t="shared" si="4"/>
        <v>941062.12</v>
      </c>
      <c r="H21" s="28">
        <f t="shared" si="4"/>
        <v>141385.82</v>
      </c>
      <c r="I21" s="28">
        <f t="shared" si="4"/>
        <v>870852.8</v>
      </c>
      <c r="J21" s="28">
        <f t="shared" si="4"/>
        <v>626115.52</v>
      </c>
      <c r="K21" s="28">
        <f t="shared" si="4"/>
        <v>950492.66</v>
      </c>
      <c r="L21" s="28">
        <f t="shared" si="4"/>
        <v>800856.36</v>
      </c>
      <c r="M21" s="28">
        <f t="shared" si="4"/>
        <v>480936.18</v>
      </c>
      <c r="N21" s="28">
        <f t="shared" si="4"/>
        <v>279454.84</v>
      </c>
      <c r="O21" s="28">
        <f aca="true" t="shared" si="5" ref="O21:O29">SUM(B21:N21)</f>
        <v>8618087.170000002</v>
      </c>
    </row>
    <row r="22" spans="1:23" ht="18.75" customHeight="1">
      <c r="A22" s="26" t="s">
        <v>33</v>
      </c>
      <c r="B22" s="28">
        <f>IF(B18&lt;&gt;0,ROUND((B18-1)*B21,2),0)</f>
        <v>246830.83</v>
      </c>
      <c r="C22" s="28">
        <f aca="true" t="shared" si="6" ref="C22:N22">IF(C18&lt;&gt;0,ROUND((C18-1)*C21,2),0)</f>
        <v>235479.42</v>
      </c>
      <c r="D22" s="28">
        <f t="shared" si="6"/>
        <v>227455.63</v>
      </c>
      <c r="E22" s="28">
        <f t="shared" si="6"/>
        <v>-34403.17</v>
      </c>
      <c r="F22" s="28">
        <f t="shared" si="6"/>
        <v>286189.13</v>
      </c>
      <c r="G22" s="28">
        <f t="shared" si="6"/>
        <v>412976.79</v>
      </c>
      <c r="H22" s="28">
        <f t="shared" si="6"/>
        <v>95400.2</v>
      </c>
      <c r="I22" s="28">
        <f t="shared" si="6"/>
        <v>161804.82</v>
      </c>
      <c r="J22" s="28">
        <f t="shared" si="6"/>
        <v>263974.07</v>
      </c>
      <c r="K22" s="28">
        <f t="shared" si="6"/>
        <v>213601.62</v>
      </c>
      <c r="L22" s="28">
        <f t="shared" si="6"/>
        <v>243130.07</v>
      </c>
      <c r="M22" s="28">
        <f t="shared" si="6"/>
        <v>119146.8</v>
      </c>
      <c r="N22" s="28">
        <f t="shared" si="6"/>
        <v>34729.81</v>
      </c>
      <c r="O22" s="28">
        <f t="shared" si="5"/>
        <v>2506316.0199999996</v>
      </c>
      <c r="W22" s="51"/>
    </row>
    <row r="23" spans="1:15" ht="18.75" customHeight="1">
      <c r="A23" s="26" t="s">
        <v>34</v>
      </c>
      <c r="B23" s="28">
        <v>69554.81</v>
      </c>
      <c r="C23" s="28">
        <v>48100.83</v>
      </c>
      <c r="D23" s="28">
        <v>33295.07</v>
      </c>
      <c r="E23" s="28">
        <v>12105.01</v>
      </c>
      <c r="F23" s="28">
        <v>41145.88</v>
      </c>
      <c r="G23" s="28">
        <v>66958.5</v>
      </c>
      <c r="H23" s="28">
        <v>6750.21</v>
      </c>
      <c r="I23" s="28">
        <v>49450.97</v>
      </c>
      <c r="J23" s="28">
        <v>41143.85</v>
      </c>
      <c r="K23" s="28">
        <v>63814.76</v>
      </c>
      <c r="L23" s="28">
        <v>57901.24</v>
      </c>
      <c r="M23" s="28">
        <v>27664.47</v>
      </c>
      <c r="N23" s="28">
        <v>17185.25</v>
      </c>
      <c r="O23" s="28">
        <f t="shared" si="5"/>
        <v>535070.85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1109.13</v>
      </c>
      <c r="C26" s="28">
        <v>834.54</v>
      </c>
      <c r="D26" s="28">
        <v>718.78</v>
      </c>
      <c r="E26" s="28">
        <v>215.36</v>
      </c>
      <c r="F26" s="28">
        <v>778</v>
      </c>
      <c r="G26" s="28">
        <v>1106.43</v>
      </c>
      <c r="H26" s="28">
        <v>188.44</v>
      </c>
      <c r="I26" s="28">
        <v>845.3</v>
      </c>
      <c r="J26" s="28">
        <v>721.47</v>
      </c>
      <c r="K26" s="28">
        <v>958.37</v>
      </c>
      <c r="L26" s="28">
        <v>858.76</v>
      </c>
      <c r="M26" s="28">
        <v>489.95</v>
      </c>
      <c r="N26" s="28">
        <v>263.83</v>
      </c>
      <c r="O26" s="28">
        <f t="shared" si="5"/>
        <v>9088.36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7808.369999999999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-43340</v>
      </c>
      <c r="C31" s="28">
        <f aca="true" t="shared" si="7" ref="C31:O31">+C32+C34+C47+C48+C49+C54-C55</f>
        <v>-47850</v>
      </c>
      <c r="D31" s="28">
        <f t="shared" si="7"/>
        <v>-27737.6</v>
      </c>
      <c r="E31" s="28">
        <f t="shared" si="7"/>
        <v>-7453.6</v>
      </c>
      <c r="F31" s="28">
        <f t="shared" si="7"/>
        <v>-24732.4</v>
      </c>
      <c r="G31" s="28">
        <f t="shared" si="7"/>
        <v>-39600</v>
      </c>
      <c r="H31" s="28">
        <f t="shared" si="7"/>
        <v>-6969.6</v>
      </c>
      <c r="I31" s="28">
        <f t="shared" si="7"/>
        <v>-57477.2</v>
      </c>
      <c r="J31" s="28">
        <f t="shared" si="7"/>
        <v>-35028.4</v>
      </c>
      <c r="K31" s="28">
        <f t="shared" si="7"/>
        <v>-26153.6</v>
      </c>
      <c r="L31" s="28">
        <f t="shared" si="7"/>
        <v>-19412.8</v>
      </c>
      <c r="M31" s="28">
        <f t="shared" si="7"/>
        <v>-19236.8</v>
      </c>
      <c r="N31" s="28">
        <f t="shared" si="7"/>
        <v>-15087.6</v>
      </c>
      <c r="O31" s="28">
        <f t="shared" si="7"/>
        <v>-370079.6</v>
      </c>
    </row>
    <row r="32" spans="1:15" ht="18.75" customHeight="1">
      <c r="A32" s="26" t="s">
        <v>38</v>
      </c>
      <c r="B32" s="29">
        <f>+B33</f>
        <v>-43340</v>
      </c>
      <c r="C32" s="29">
        <f>+C33</f>
        <v>-47850</v>
      </c>
      <c r="D32" s="29">
        <f aca="true" t="shared" si="8" ref="D32:O32">+D33</f>
        <v>-27737.6</v>
      </c>
      <c r="E32" s="29">
        <f t="shared" si="8"/>
        <v>-7453.6</v>
      </c>
      <c r="F32" s="29">
        <f t="shared" si="8"/>
        <v>-24732.4</v>
      </c>
      <c r="G32" s="29">
        <f t="shared" si="8"/>
        <v>-39600</v>
      </c>
      <c r="H32" s="29">
        <f t="shared" si="8"/>
        <v>-6969.6</v>
      </c>
      <c r="I32" s="29">
        <f t="shared" si="8"/>
        <v>-57477.2</v>
      </c>
      <c r="J32" s="29">
        <f t="shared" si="8"/>
        <v>-35028.4</v>
      </c>
      <c r="K32" s="29">
        <f t="shared" si="8"/>
        <v>-26153.6</v>
      </c>
      <c r="L32" s="29">
        <f t="shared" si="8"/>
        <v>-19412.8</v>
      </c>
      <c r="M32" s="29">
        <f t="shared" si="8"/>
        <v>-19236.8</v>
      </c>
      <c r="N32" s="29">
        <f t="shared" si="8"/>
        <v>-15087.6</v>
      </c>
      <c r="O32" s="29">
        <f t="shared" si="8"/>
        <v>-370079.6</v>
      </c>
    </row>
    <row r="33" spans="1:26" ht="18.75" customHeight="1">
      <c r="A33" s="27" t="s">
        <v>39</v>
      </c>
      <c r="B33" s="16">
        <f>ROUND((-B9)*$G$3,2)</f>
        <v>-43340</v>
      </c>
      <c r="C33" s="16">
        <f aca="true" t="shared" si="9" ref="C33:N33">ROUND((-C9)*$G$3,2)</f>
        <v>-47850</v>
      </c>
      <c r="D33" s="16">
        <f t="shared" si="9"/>
        <v>-27737.6</v>
      </c>
      <c r="E33" s="16">
        <f t="shared" si="9"/>
        <v>-7453.6</v>
      </c>
      <c r="F33" s="16">
        <f t="shared" si="9"/>
        <v>-24732.4</v>
      </c>
      <c r="G33" s="16">
        <f t="shared" si="9"/>
        <v>-39600</v>
      </c>
      <c r="H33" s="16">
        <f t="shared" si="9"/>
        <v>-6969.6</v>
      </c>
      <c r="I33" s="16">
        <f t="shared" si="9"/>
        <v>-57477.2</v>
      </c>
      <c r="J33" s="16">
        <f t="shared" si="9"/>
        <v>-35028.4</v>
      </c>
      <c r="K33" s="16">
        <f t="shared" si="9"/>
        <v>-26153.6</v>
      </c>
      <c r="L33" s="16">
        <f t="shared" si="9"/>
        <v>-19412.8</v>
      </c>
      <c r="M33" s="16">
        <f t="shared" si="9"/>
        <v>-19236.8</v>
      </c>
      <c r="N33" s="16">
        <f t="shared" si="9"/>
        <v>-15087.6</v>
      </c>
      <c r="O33" s="30">
        <f aca="true" t="shared" si="10" ref="O33:O55">SUM(B33:N33)</f>
        <v>-370079.6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1443988.0799999996</v>
      </c>
      <c r="C53" s="34">
        <f aca="true" t="shared" si="13" ref="C53:N53">+C20+C31</f>
        <v>1050305.86</v>
      </c>
      <c r="D53" s="34">
        <f t="shared" si="13"/>
        <v>929801.3499999999</v>
      </c>
      <c r="E53" s="34">
        <f t="shared" si="13"/>
        <v>279020.14</v>
      </c>
      <c r="F53" s="34">
        <f t="shared" si="13"/>
        <v>1002181.88</v>
      </c>
      <c r="G53" s="34">
        <f t="shared" si="13"/>
        <v>1426921.94</v>
      </c>
      <c r="H53" s="34">
        <f t="shared" si="13"/>
        <v>244939.75000000003</v>
      </c>
      <c r="I53" s="34">
        <f t="shared" si="13"/>
        <v>1070824.5000000002</v>
      </c>
      <c r="J53" s="34">
        <f t="shared" si="13"/>
        <v>920134.82</v>
      </c>
      <c r="K53" s="34">
        <f t="shared" si="13"/>
        <v>1246108.7300000002</v>
      </c>
      <c r="L53" s="34">
        <f t="shared" si="13"/>
        <v>1126487.0599999998</v>
      </c>
      <c r="M53" s="34">
        <f t="shared" si="13"/>
        <v>640203.7599999998</v>
      </c>
      <c r="N53" s="34">
        <f t="shared" si="13"/>
        <v>327090.1000000001</v>
      </c>
      <c r="O53" s="34">
        <f>SUM(B53:N53)</f>
        <v>11708007.97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1443988.07</v>
      </c>
      <c r="C59" s="42">
        <f t="shared" si="14"/>
        <v>1050305.86</v>
      </c>
      <c r="D59" s="42">
        <f t="shared" si="14"/>
        <v>929801.35</v>
      </c>
      <c r="E59" s="42">
        <f t="shared" si="14"/>
        <v>279020.13</v>
      </c>
      <c r="F59" s="42">
        <f t="shared" si="14"/>
        <v>1002181.88</v>
      </c>
      <c r="G59" s="42">
        <f t="shared" si="14"/>
        <v>1426921.93</v>
      </c>
      <c r="H59" s="42">
        <f t="shared" si="14"/>
        <v>244939.75</v>
      </c>
      <c r="I59" s="42">
        <f t="shared" si="14"/>
        <v>1070824.51</v>
      </c>
      <c r="J59" s="42">
        <f t="shared" si="14"/>
        <v>920134.82</v>
      </c>
      <c r="K59" s="42">
        <f t="shared" si="14"/>
        <v>1246108.74</v>
      </c>
      <c r="L59" s="42">
        <f t="shared" si="14"/>
        <v>1126487.07</v>
      </c>
      <c r="M59" s="42">
        <f t="shared" si="14"/>
        <v>640203.76</v>
      </c>
      <c r="N59" s="42">
        <f t="shared" si="14"/>
        <v>327090.1</v>
      </c>
      <c r="O59" s="34">
        <f t="shared" si="14"/>
        <v>11708007.969999999</v>
      </c>
      <c r="Q59"/>
    </row>
    <row r="60" spans="1:18" ht="18.75" customHeight="1">
      <c r="A60" s="26" t="s">
        <v>54</v>
      </c>
      <c r="B60" s="42">
        <v>1180882.26</v>
      </c>
      <c r="C60" s="42">
        <v>752566.43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1933448.69</v>
      </c>
      <c r="P60"/>
      <c r="Q60"/>
      <c r="R60" s="41"/>
    </row>
    <row r="61" spans="1:16" ht="18.75" customHeight="1">
      <c r="A61" s="26" t="s">
        <v>55</v>
      </c>
      <c r="B61" s="42">
        <v>263105.81</v>
      </c>
      <c r="C61" s="42">
        <v>297739.43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560845.24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929801.35</v>
      </c>
      <c r="E62" s="43">
        <v>0</v>
      </c>
      <c r="F62" s="43">
        <v>0</v>
      </c>
      <c r="G62" s="43">
        <v>0</v>
      </c>
      <c r="H62" s="42">
        <v>244939.75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1174741.1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279020.13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279020.13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1002181.88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1002181.88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1426921.93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1426921.93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1070824.51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1070824.51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920134.82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920134.82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1246108.74</v>
      </c>
      <c r="L68" s="29">
        <v>1126487.07</v>
      </c>
      <c r="M68" s="43">
        <v>0</v>
      </c>
      <c r="N68" s="43">
        <v>0</v>
      </c>
      <c r="O68" s="34">
        <f t="shared" si="15"/>
        <v>2372595.81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640203.76</v>
      </c>
      <c r="N69" s="43">
        <v>0</v>
      </c>
      <c r="O69" s="34">
        <f t="shared" si="15"/>
        <v>640203.76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327090.1</v>
      </c>
      <c r="O70" s="46">
        <f t="shared" si="15"/>
        <v>327090.1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51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2023-04-25T15:02:21Z</dcterms:modified>
  <cp:category/>
  <cp:version/>
  <cp:contentType/>
  <cp:contentStatus/>
</cp:coreProperties>
</file>