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<sst xmlns="http://schemas.openxmlformats.org/spreadsheetml/2006/main" count="88" uniqueCount="85">
  <si>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</si>
  <si>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</si>
  <si>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</si>
  <si>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</si>
  <si>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</si>
  <si>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</si>
  <si>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</si>
  <si>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</si>
  <si>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</si>
  <si>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</si>
  <si>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</si>
  <si>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</si>
  <si>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</si>
  <si>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</si>
  <si>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</si>
  <si>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</si>
  <si>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</si>
  <si>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</si>
  <si>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</si>
  <si>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</si>
  <si>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</si>
  <si>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</si>
  <si>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</si>
  <si>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</si>
  <si>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</si>
  <si>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</si>
  <si>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</si>
  <si>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</si>
  <si>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</si>
  <si>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</si>
  <si>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</si>
  <si>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</si>
  <si>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</si>
  <si>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</si>
  <si>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</si>
  <si>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</si>
  <si>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</si>
  <si>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</si>
  <si>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</si>
  <si>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</si>
  <si>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</si>
  <si>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</si>
  <si>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</si>
  <si>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</si>
  <si>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</si>
  <si>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</si>
  <si>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</si>
  <si>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</si>
  <si>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</si>
  <si>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</si>
  <si>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</si>
  <si>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</si>
  <si>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</si>
  <si>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</si>
  <si>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</si>
  <si>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</si>
  <si>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</si>
  <si>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</si>
  <si>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</si>
  <si>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</si>
  <si>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</si>
  <si>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</si>
  <si>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</si>
  <si>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</si>
  <si>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</si>
  <si>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</si>
  <si>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</si>
  <si>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</si>
  <si>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</si>
  <si>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</si>
  <si>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</si>
  <si>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</si>
  <si>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</si>
  <si>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</si>
  <si>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</si>
  <si>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</si>
  <si>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</si>
  <si>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</si>
  <si>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</si>
  <si>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</si>
  <si>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</si>
  <si>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</si>
  <si>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</si>
  <si>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</si>
  <si>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14/04/23 - VENCIMENTO 24/04/23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</si>
</sst>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952500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5" sqref="E15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383569</v>
      </c>
      <c r="C7" s="9">
        <f t="shared" si="0"/>
        <v>270146</v>
      </c>
      <c r="D7" s="9">
        <f t="shared" si="0"/>
        <v>248839</v>
      </c>
      <c r="E7" s="9">
        <f t="shared" si="0"/>
        <v>67848</v>
      </c>
      <c r="F7" s="9">
        <f t="shared" si="0"/>
        <v>229783</v>
      </c>
      <c r="G7" s="9">
        <f t="shared" si="0"/>
        <v>370965</v>
      </c>
      <c r="H7" s="9">
        <f t="shared" si="0"/>
        <v>42299</v>
      </c>
      <c r="I7" s="9">
        <f t="shared" si="0"/>
        <v>291997</v>
      </c>
      <c r="J7" s="9">
        <f t="shared" si="0"/>
        <v>215648</v>
      </c>
      <c r="K7" s="9">
        <f t="shared" si="0"/>
        <v>344277</v>
      </c>
      <c r="L7" s="9">
        <f t="shared" si="0"/>
        <v>258535</v>
      </c>
      <c r="M7" s="9">
        <f t="shared" si="0"/>
        <v>130346</v>
      </c>
      <c r="N7" s="9">
        <f t="shared" si="0"/>
        <v>84397</v>
      </c>
      <c r="O7" s="9">
        <f t="shared" si="0"/>
        <v>2938649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11040</v>
      </c>
      <c r="C8" s="11">
        <f t="shared" si="1"/>
        <v>11615</v>
      </c>
      <c r="D8" s="11">
        <f t="shared" si="1"/>
        <v>6980</v>
      </c>
      <c r="E8" s="11">
        <f t="shared" si="1"/>
        <v>1809</v>
      </c>
      <c r="F8" s="11">
        <f t="shared" si="1"/>
        <v>6060</v>
      </c>
      <c r="G8" s="11">
        <f t="shared" si="1"/>
        <v>9897</v>
      </c>
      <c r="H8" s="11">
        <f t="shared" si="1"/>
        <v>1671</v>
      </c>
      <c r="I8" s="11">
        <f t="shared" si="1"/>
        <v>13905</v>
      </c>
      <c r="J8" s="11">
        <f t="shared" si="1"/>
        <v>8756</v>
      </c>
      <c r="K8" s="11">
        <f t="shared" si="1"/>
        <v>6704</v>
      </c>
      <c r="L8" s="11">
        <f t="shared" si="1"/>
        <v>5160</v>
      </c>
      <c r="M8" s="11">
        <f t="shared" si="1"/>
        <v>4560</v>
      </c>
      <c r="N8" s="11">
        <f t="shared" si="1"/>
        <v>3490</v>
      </c>
      <c r="O8" s="11">
        <f t="shared" si="1"/>
        <v>91647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11040</v>
      </c>
      <c r="C9" s="11">
        <v>11615</v>
      </c>
      <c r="D9" s="11">
        <v>6980</v>
      </c>
      <c r="E9" s="11">
        <v>1809</v>
      </c>
      <c r="F9" s="11">
        <v>6060</v>
      </c>
      <c r="G9" s="11">
        <v>9897</v>
      </c>
      <c r="H9" s="11">
        <v>1671</v>
      </c>
      <c r="I9" s="11">
        <v>13905</v>
      </c>
      <c r="J9" s="11">
        <v>8756</v>
      </c>
      <c r="K9" s="11">
        <v>6683</v>
      </c>
      <c r="L9" s="11">
        <v>5160</v>
      </c>
      <c r="M9" s="11">
        <v>4556</v>
      </c>
      <c r="N9" s="11">
        <v>3482</v>
      </c>
      <c r="O9" s="11">
        <f>SUM(B9:N9)</f>
        <v>91614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21</v>
      </c>
      <c r="L10" s="13">
        <v>0</v>
      </c>
      <c r="M10" s="13">
        <v>4</v>
      </c>
      <c r="N10" s="13">
        <v>8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372529</v>
      </c>
      <c r="C11" s="13">
        <v>258531</v>
      </c>
      <c r="D11" s="13">
        <v>241859</v>
      </c>
      <c r="E11" s="13">
        <v>66039</v>
      </c>
      <c r="F11" s="13">
        <v>223723</v>
      </c>
      <c r="G11" s="13">
        <v>361068</v>
      </c>
      <c r="H11" s="13">
        <v>40628</v>
      </c>
      <c r="I11" s="13">
        <v>278092</v>
      </c>
      <c r="J11" s="13">
        <v>206892</v>
      </c>
      <c r="K11" s="13">
        <v>337573</v>
      </c>
      <c r="L11" s="13">
        <v>253375</v>
      </c>
      <c r="M11" s="13">
        <v>125786</v>
      </c>
      <c r="N11" s="13">
        <v>80907</v>
      </c>
      <c r="O11" s="11">
        <f>SUM(B11:N11)</f>
        <v>2847002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24667</v>
      </c>
      <c r="C12" s="13">
        <v>21838</v>
      </c>
      <c r="D12" s="13">
        <v>17052</v>
      </c>
      <c r="E12" s="13">
        <v>6543</v>
      </c>
      <c r="F12" s="13">
        <v>18863</v>
      </c>
      <c r="G12" s="13">
        <v>32192</v>
      </c>
      <c r="H12" s="13">
        <v>3888</v>
      </c>
      <c r="I12" s="13">
        <v>24064</v>
      </c>
      <c r="J12" s="13">
        <v>16477</v>
      </c>
      <c r="K12" s="13">
        <v>20653</v>
      </c>
      <c r="L12" s="13">
        <v>15890</v>
      </c>
      <c r="M12" s="13">
        <v>5836</v>
      </c>
      <c r="N12" s="13">
        <v>3104</v>
      </c>
      <c r="O12" s="11">
        <f>SUM(B12:N12)</f>
        <v>211067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347862</v>
      </c>
      <c r="C13" s="15">
        <f t="shared" si="2"/>
        <v>236693</v>
      </c>
      <c r="D13" s="15">
        <f t="shared" si="2"/>
        <v>224807</v>
      </c>
      <c r="E13" s="15">
        <f t="shared" si="2"/>
        <v>59496</v>
      </c>
      <c r="F13" s="15">
        <f t="shared" si="2"/>
        <v>204860</v>
      </c>
      <c r="G13" s="15">
        <f t="shared" si="2"/>
        <v>328876</v>
      </c>
      <c r="H13" s="15">
        <f t="shared" si="2"/>
        <v>36740</v>
      </c>
      <c r="I13" s="15">
        <f t="shared" si="2"/>
        <v>254028</v>
      </c>
      <c r="J13" s="15">
        <f t="shared" si="2"/>
        <v>190415</v>
      </c>
      <c r="K13" s="15">
        <f t="shared" si="2"/>
        <v>316920</v>
      </c>
      <c r="L13" s="15">
        <f t="shared" si="2"/>
        <v>237485</v>
      </c>
      <c r="M13" s="15">
        <f t="shared" si="2"/>
        <v>119950</v>
      </c>
      <c r="N13" s="15">
        <f t="shared" si="2"/>
        <v>77803</v>
      </c>
      <c r="O13" s="11">
        <f>SUM(B13:N13)</f>
        <v>2635935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1.213078569740201</v>
      </c>
      <c r="C18" s="19">
        <v>1.263108930961267</v>
      </c>
      <c r="D18" s="19">
        <v>1.354589118141129</v>
      </c>
      <c r="E18" s="19">
        <v>0.88251717471659</v>
      </c>
      <c r="F18" s="19">
        <v>1.371460766719498</v>
      </c>
      <c r="G18" s="19">
        <v>1.447000466661561</v>
      </c>
      <c r="H18" s="19">
        <v>1.64898361546931</v>
      </c>
      <c r="I18" s="19">
        <v>1.182060265430711</v>
      </c>
      <c r="J18" s="19">
        <v>1.39075939399815</v>
      </c>
      <c r="K18" s="19">
        <v>1.1696406108518</v>
      </c>
      <c r="L18" s="19">
        <v>1.267878660317126</v>
      </c>
      <c r="M18" s="19">
        <v>1.228532300864162</v>
      </c>
      <c r="N18" s="19">
        <v>1.106481759769148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1493456.6099999999</v>
      </c>
      <c r="C20" s="24">
        <f t="shared" si="3"/>
        <v>1106024.66</v>
      </c>
      <c r="D20" s="24">
        <f t="shared" si="3"/>
        <v>958046.4399999998</v>
      </c>
      <c r="E20" s="24">
        <f t="shared" si="3"/>
        <v>294084.22</v>
      </c>
      <c r="F20" s="24">
        <f t="shared" si="3"/>
        <v>1032332.8999999999</v>
      </c>
      <c r="G20" s="24">
        <f t="shared" si="3"/>
        <v>1466560.07</v>
      </c>
      <c r="H20" s="24">
        <f t="shared" si="3"/>
        <v>251229.49000000005</v>
      </c>
      <c r="I20" s="24">
        <f t="shared" si="3"/>
        <v>1129374.73</v>
      </c>
      <c r="J20" s="24">
        <f t="shared" si="3"/>
        <v>967809.59</v>
      </c>
      <c r="K20" s="24">
        <f t="shared" si="3"/>
        <v>1251139.5000000002</v>
      </c>
      <c r="L20" s="24">
        <f t="shared" si="3"/>
        <v>1164594.21</v>
      </c>
      <c r="M20" s="24">
        <f t="shared" si="3"/>
        <v>658080.48</v>
      </c>
      <c r="N20" s="24">
        <f t="shared" si="3"/>
        <v>343226.5800000001</v>
      </c>
      <c r="O20" s="24">
        <f>O21+O22+O23+O24+O25+O26+O27+O28+O29</f>
        <v>12115959.479999997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1119522.84</v>
      </c>
      <c r="C21" s="28">
        <f aca="true" t="shared" si="4" ref="C21:N21">ROUND((C15+C16)*C7,2)</f>
        <v>814544.22</v>
      </c>
      <c r="D21" s="28">
        <f t="shared" si="4"/>
        <v>658029.85</v>
      </c>
      <c r="E21" s="28">
        <f t="shared" si="4"/>
        <v>306503.34</v>
      </c>
      <c r="F21" s="28">
        <f t="shared" si="4"/>
        <v>704284.9</v>
      </c>
      <c r="G21" s="28">
        <f t="shared" si="4"/>
        <v>935536.63</v>
      </c>
      <c r="H21" s="28">
        <f t="shared" si="4"/>
        <v>143224.41</v>
      </c>
      <c r="I21" s="28">
        <f t="shared" si="4"/>
        <v>874239.02</v>
      </c>
      <c r="J21" s="28">
        <f t="shared" si="4"/>
        <v>649380.82</v>
      </c>
      <c r="K21" s="28">
        <f t="shared" si="4"/>
        <v>979950.05</v>
      </c>
      <c r="L21" s="28">
        <f t="shared" si="4"/>
        <v>837937.79</v>
      </c>
      <c r="M21" s="28">
        <f t="shared" si="4"/>
        <v>487481.01</v>
      </c>
      <c r="N21" s="28">
        <f t="shared" si="4"/>
        <v>285109.95</v>
      </c>
      <c r="O21" s="28">
        <f aca="true" t="shared" si="5" ref="O21:O29">SUM(B21:N21)</f>
        <v>8795744.83</v>
      </c>
    </row>
    <row r="22" spans="1:23" ht="18.75" customHeight="1">
      <c r="A22" s="26" t="s">
        <v>33</v>
      </c>
      <c r="B22" s="28">
        <f>IF(B18&lt;&gt;0,ROUND((B18-1)*B21,2),0)</f>
        <v>238546.33</v>
      </c>
      <c r="C22" s="28">
        <f aca="true" t="shared" si="6" ref="C22:N22">IF(C18&lt;&gt;0,ROUND((C18-1)*C21,2),0)</f>
        <v>214313.86</v>
      </c>
      <c r="D22" s="28">
        <f t="shared" si="6"/>
        <v>233330.22</v>
      </c>
      <c r="E22" s="28">
        <f t="shared" si="6"/>
        <v>-36008.88</v>
      </c>
      <c r="F22" s="28">
        <f t="shared" si="6"/>
        <v>261614.21</v>
      </c>
      <c r="G22" s="28">
        <f t="shared" si="6"/>
        <v>418185.31</v>
      </c>
      <c r="H22" s="28">
        <f t="shared" si="6"/>
        <v>92950.3</v>
      </c>
      <c r="I22" s="28">
        <f t="shared" si="6"/>
        <v>159164.19</v>
      </c>
      <c r="J22" s="28">
        <f t="shared" si="6"/>
        <v>253751.66</v>
      </c>
      <c r="K22" s="28">
        <f t="shared" si="6"/>
        <v>166239.33</v>
      </c>
      <c r="L22" s="28">
        <f t="shared" si="6"/>
        <v>224465.65</v>
      </c>
      <c r="M22" s="28">
        <f t="shared" si="6"/>
        <v>111405.16</v>
      </c>
      <c r="N22" s="28">
        <f t="shared" si="6"/>
        <v>30359.01</v>
      </c>
      <c r="O22" s="28">
        <f t="shared" si="5"/>
        <v>2368316.3499999996</v>
      </c>
      <c r="W22" s="51"/>
    </row>
    <row r="23" spans="1:15" ht="18.75" customHeight="1">
      <c r="A23" s="26" t="s">
        <v>34</v>
      </c>
      <c r="B23" s="28">
        <v>70031.51</v>
      </c>
      <c r="C23" s="28">
        <v>48057.25</v>
      </c>
      <c r="D23" s="28">
        <v>33735.07</v>
      </c>
      <c r="E23" s="28">
        <v>12628.66</v>
      </c>
      <c r="F23" s="28">
        <v>41066.02</v>
      </c>
      <c r="G23" s="28">
        <v>67313.6</v>
      </c>
      <c r="H23" s="28">
        <v>6681.66</v>
      </c>
      <c r="I23" s="28">
        <v>49778.41</v>
      </c>
      <c r="J23" s="28">
        <v>40736.56</v>
      </c>
      <c r="K23" s="28">
        <v>60615.67</v>
      </c>
      <c r="L23" s="28">
        <v>58165.12</v>
      </c>
      <c r="M23" s="28">
        <v>27503.89</v>
      </c>
      <c r="N23" s="28">
        <v>16952.52</v>
      </c>
      <c r="O23" s="28">
        <f t="shared" si="5"/>
        <v>533265.94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1114.51</v>
      </c>
      <c r="C26" s="28">
        <v>839.92</v>
      </c>
      <c r="D26" s="28">
        <v>718.78</v>
      </c>
      <c r="E26" s="28">
        <v>220.75</v>
      </c>
      <c r="F26" s="28">
        <v>780.69</v>
      </c>
      <c r="G26" s="28">
        <v>1106.43</v>
      </c>
      <c r="H26" s="28">
        <v>188.44</v>
      </c>
      <c r="I26" s="28">
        <v>845.3</v>
      </c>
      <c r="J26" s="28">
        <v>732.24</v>
      </c>
      <c r="K26" s="28">
        <v>939.53</v>
      </c>
      <c r="L26" s="28">
        <v>872.22</v>
      </c>
      <c r="M26" s="28">
        <v>487.26</v>
      </c>
      <c r="N26" s="28">
        <v>261.13</v>
      </c>
      <c r="O26" s="28">
        <f t="shared" si="5"/>
        <v>9107.199999999999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7808.359999999999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-48576</v>
      </c>
      <c r="C31" s="28">
        <f aca="true" t="shared" si="7" ref="C31:O31">+C32+C34+C47+C48+C49+C54-C55</f>
        <v>-51106</v>
      </c>
      <c r="D31" s="28">
        <f t="shared" si="7"/>
        <v>-30712</v>
      </c>
      <c r="E31" s="28">
        <f t="shared" si="7"/>
        <v>-7959.6</v>
      </c>
      <c r="F31" s="28">
        <f t="shared" si="7"/>
        <v>-35261.49</v>
      </c>
      <c r="G31" s="28">
        <f t="shared" si="7"/>
        <v>-47704.8</v>
      </c>
      <c r="H31" s="28">
        <f t="shared" si="7"/>
        <v>-7352.4</v>
      </c>
      <c r="I31" s="28">
        <f t="shared" si="7"/>
        <v>-61182</v>
      </c>
      <c r="J31" s="28">
        <f t="shared" si="7"/>
        <v>-38526.4</v>
      </c>
      <c r="K31" s="28">
        <f t="shared" si="7"/>
        <v>-29405.2</v>
      </c>
      <c r="L31" s="28">
        <f t="shared" si="7"/>
        <v>-22704</v>
      </c>
      <c r="M31" s="28">
        <f t="shared" si="7"/>
        <v>-20046.4</v>
      </c>
      <c r="N31" s="28">
        <f t="shared" si="7"/>
        <v>-17894.8</v>
      </c>
      <c r="O31" s="28">
        <f t="shared" si="7"/>
        <v>-418431.0900000001</v>
      </c>
    </row>
    <row r="32" spans="1:15" ht="18.75" customHeight="1">
      <c r="A32" s="26" t="s">
        <v>38</v>
      </c>
      <c r="B32" s="29">
        <f>+B33</f>
        <v>-48576</v>
      </c>
      <c r="C32" s="29">
        <f>+C33</f>
        <v>-51106</v>
      </c>
      <c r="D32" s="29">
        <f aca="true" t="shared" si="8" ref="D32:O32">+D33</f>
        <v>-30712</v>
      </c>
      <c r="E32" s="29">
        <f t="shared" si="8"/>
        <v>-7959.6</v>
      </c>
      <c r="F32" s="29">
        <f t="shared" si="8"/>
        <v>-26664</v>
      </c>
      <c r="G32" s="29">
        <f t="shared" si="8"/>
        <v>-43546.8</v>
      </c>
      <c r="H32" s="29">
        <f t="shared" si="8"/>
        <v>-7352.4</v>
      </c>
      <c r="I32" s="29">
        <f t="shared" si="8"/>
        <v>-61182</v>
      </c>
      <c r="J32" s="29">
        <f t="shared" si="8"/>
        <v>-38526.4</v>
      </c>
      <c r="K32" s="29">
        <f t="shared" si="8"/>
        <v>-29405.2</v>
      </c>
      <c r="L32" s="29">
        <f t="shared" si="8"/>
        <v>-22704</v>
      </c>
      <c r="M32" s="29">
        <f t="shared" si="8"/>
        <v>-20046.4</v>
      </c>
      <c r="N32" s="29">
        <f t="shared" si="8"/>
        <v>-15320.8</v>
      </c>
      <c r="O32" s="29">
        <f t="shared" si="8"/>
        <v>-403101.6000000001</v>
      </c>
    </row>
    <row r="33" spans="1:26" ht="18.75" customHeight="1">
      <c r="A33" s="27" t="s">
        <v>39</v>
      </c>
      <c r="B33" s="16">
        <f>ROUND((-B9)*$G$3,2)</f>
        <v>-48576</v>
      </c>
      <c r="C33" s="16">
        <f aca="true" t="shared" si="9" ref="C33:N33">ROUND((-C9)*$G$3,2)</f>
        <v>-51106</v>
      </c>
      <c r="D33" s="16">
        <f t="shared" si="9"/>
        <v>-30712</v>
      </c>
      <c r="E33" s="16">
        <f t="shared" si="9"/>
        <v>-7959.6</v>
      </c>
      <c r="F33" s="16">
        <f t="shared" si="9"/>
        <v>-26664</v>
      </c>
      <c r="G33" s="16">
        <f t="shared" si="9"/>
        <v>-43546.8</v>
      </c>
      <c r="H33" s="16">
        <f t="shared" si="9"/>
        <v>-7352.4</v>
      </c>
      <c r="I33" s="16">
        <f t="shared" si="9"/>
        <v>-61182</v>
      </c>
      <c r="J33" s="16">
        <f t="shared" si="9"/>
        <v>-38526.4</v>
      </c>
      <c r="K33" s="16">
        <f t="shared" si="9"/>
        <v>-29405.2</v>
      </c>
      <c r="L33" s="16">
        <f t="shared" si="9"/>
        <v>-22704</v>
      </c>
      <c r="M33" s="16">
        <f t="shared" si="9"/>
        <v>-20046.4</v>
      </c>
      <c r="N33" s="16">
        <f t="shared" si="9"/>
        <v>-15320.8</v>
      </c>
      <c r="O33" s="30">
        <f aca="true" t="shared" si="10" ref="O33:O55">SUM(B33:N33)</f>
        <v>-403101.6000000001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-8597.49</v>
      </c>
      <c r="G34" s="29">
        <f t="shared" si="11"/>
        <v>-4158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-2574</v>
      </c>
      <c r="O34" s="29">
        <f t="shared" si="11"/>
        <v>-15329.48999999999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-8597.49</v>
      </c>
      <c r="G35" s="31">
        <v>-4158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-2574</v>
      </c>
      <c r="O35" s="31">
        <f t="shared" si="10"/>
        <v>-15329.49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1444880.6099999999</v>
      </c>
      <c r="C53" s="34">
        <f aca="true" t="shared" si="13" ref="C53:N53">+C20+C31</f>
        <v>1054918.66</v>
      </c>
      <c r="D53" s="34">
        <f t="shared" si="13"/>
        <v>927334.4399999998</v>
      </c>
      <c r="E53" s="34">
        <f t="shared" si="13"/>
        <v>286124.62</v>
      </c>
      <c r="F53" s="34">
        <f t="shared" si="13"/>
        <v>997071.4099999999</v>
      </c>
      <c r="G53" s="34">
        <f t="shared" si="13"/>
        <v>1418855.27</v>
      </c>
      <c r="H53" s="34">
        <f t="shared" si="13"/>
        <v>243877.09000000005</v>
      </c>
      <c r="I53" s="34">
        <f t="shared" si="13"/>
        <v>1068192.73</v>
      </c>
      <c r="J53" s="34">
        <f t="shared" si="13"/>
        <v>929283.19</v>
      </c>
      <c r="K53" s="34">
        <f t="shared" si="13"/>
        <v>1221734.3000000003</v>
      </c>
      <c r="L53" s="34">
        <f t="shared" si="13"/>
        <v>1141890.21</v>
      </c>
      <c r="M53" s="34">
        <f t="shared" si="13"/>
        <v>638034.08</v>
      </c>
      <c r="N53" s="34">
        <f t="shared" si="13"/>
        <v>325331.7800000001</v>
      </c>
      <c r="O53" s="34">
        <f>SUM(B53:N53)</f>
        <v>11697528.39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1444880.6</v>
      </c>
      <c r="C59" s="42">
        <f t="shared" si="14"/>
        <v>1054918.6600000001</v>
      </c>
      <c r="D59" s="42">
        <f t="shared" si="14"/>
        <v>927334.45</v>
      </c>
      <c r="E59" s="42">
        <f t="shared" si="14"/>
        <v>286124.62</v>
      </c>
      <c r="F59" s="42">
        <f t="shared" si="14"/>
        <v>997071.41</v>
      </c>
      <c r="G59" s="42">
        <f t="shared" si="14"/>
        <v>1418855.28</v>
      </c>
      <c r="H59" s="42">
        <f t="shared" si="14"/>
        <v>243877.09</v>
      </c>
      <c r="I59" s="42">
        <f t="shared" si="14"/>
        <v>1068192.72</v>
      </c>
      <c r="J59" s="42">
        <f t="shared" si="14"/>
        <v>929283.18</v>
      </c>
      <c r="K59" s="42">
        <f t="shared" si="14"/>
        <v>1221734.3</v>
      </c>
      <c r="L59" s="42">
        <f t="shared" si="14"/>
        <v>1141890.21</v>
      </c>
      <c r="M59" s="42">
        <f t="shared" si="14"/>
        <v>638034.07</v>
      </c>
      <c r="N59" s="42">
        <f t="shared" si="14"/>
        <v>325331.77</v>
      </c>
      <c r="O59" s="34">
        <f t="shared" si="14"/>
        <v>11697528.36</v>
      </c>
      <c r="Q59"/>
    </row>
    <row r="60" spans="1:18" ht="18.75" customHeight="1">
      <c r="A60" s="26" t="s">
        <v>54</v>
      </c>
      <c r="B60" s="42">
        <v>1181605.21</v>
      </c>
      <c r="C60" s="42">
        <v>755841.51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1937446.72</v>
      </c>
      <c r="P60"/>
      <c r="Q60"/>
      <c r="R60" s="41"/>
    </row>
    <row r="61" spans="1:16" ht="18.75" customHeight="1">
      <c r="A61" s="26" t="s">
        <v>55</v>
      </c>
      <c r="B61" s="42">
        <v>263275.39</v>
      </c>
      <c r="C61" s="42">
        <v>299077.15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562352.54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927334.45</v>
      </c>
      <c r="E62" s="43">
        <v>0</v>
      </c>
      <c r="F62" s="43">
        <v>0</v>
      </c>
      <c r="G62" s="43">
        <v>0</v>
      </c>
      <c r="H62" s="42">
        <v>243877.09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1171211.54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286124.62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286124.62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997071.41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997071.41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1418855.28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1418855.28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1068192.72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1068192.72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929283.18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929283.18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1221734.3</v>
      </c>
      <c r="L68" s="29">
        <v>1141890.21</v>
      </c>
      <c r="M68" s="43">
        <v>0</v>
      </c>
      <c r="N68" s="43">
        <v>0</v>
      </c>
      <c r="O68" s="34">
        <f t="shared" si="15"/>
        <v>2363624.51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638034.07</v>
      </c>
      <c r="N69" s="43">
        <v>0</v>
      </c>
      <c r="O69" s="34">
        <f t="shared" si="15"/>
        <v>638034.07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325331.77</v>
      </c>
      <c r="O70" s="46">
        <f t="shared" si="15"/>
        <v>325331.77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2023-04-20T19:05:15Z</dcterms:modified>
  <cp:category/>
  <cp:version/>
  <cp:contentType/>
  <cp:contentStatus/>
</cp:coreProperties>
</file>