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<sst xmlns="http://schemas.openxmlformats.org/spreadsheetml/2006/main" count="88" uniqueCount="85">
  <si>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</si>
  <si>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</si>
  <si>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</si>
  <si>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</si>
  <si>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</si>
  <si>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</si>
  <si>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</si>
  <si>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</si>
  <si>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</si>
  <si>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</si>
  <si>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</si>
  <si>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</si>
  <si>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</si>
  <si>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</si>
  <si>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</si>
  <si>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</si>
  <si>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</si>
  <si>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</si>
  <si>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</si>
  <si>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</si>
  <si>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</si>
  <si>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</si>
  <si>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</si>
  <si>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</si>
  <si>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</si>
  <si>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</si>
  <si>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</si>
  <si>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</si>
  <si>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</si>
  <si>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</si>
  <si>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</si>
  <si>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</si>
  <si>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</si>
  <si>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</si>
  <si>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</si>
  <si>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</si>
  <si>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</si>
  <si>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</si>
  <si>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</si>
  <si>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</si>
  <si>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</si>
  <si>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</si>
  <si>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</si>
  <si>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</si>
  <si>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</si>
  <si>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</si>
  <si>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</si>
  <si>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</si>
  <si>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</si>
  <si>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</si>
  <si>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</si>
  <si>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</si>
  <si>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</si>
  <si>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</si>
  <si>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</si>
  <si>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</si>
  <si>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</si>
  <si>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</si>
  <si>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</si>
  <si>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</si>
  <si>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</si>
  <si>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</si>
  <si>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</si>
  <si>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</si>
  <si>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</si>
  <si>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</si>
  <si>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</si>
  <si>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</si>
  <si>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</si>
  <si>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</si>
  <si>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</si>
  <si>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</si>
  <si>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</si>
  <si>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</si>
  <si>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</si>
  <si>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</si>
  <si>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</si>
  <si>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</si>
  <si>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</si>
  <si>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</si>
  <si>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</si>
  <si>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</si>
  <si>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</si>
  <si>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</si>
  <si>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13/04/23 - VENCIMENTO 20/04/23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</si>
</sst>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396027</v>
      </c>
      <c r="C7" s="9">
        <f t="shared" si="0"/>
        <v>279592</v>
      </c>
      <c r="D7" s="9">
        <f t="shared" si="0"/>
        <v>263152</v>
      </c>
      <c r="E7" s="9">
        <f t="shared" si="0"/>
        <v>70638</v>
      </c>
      <c r="F7" s="9">
        <f t="shared" si="0"/>
        <v>241007</v>
      </c>
      <c r="G7" s="9">
        <f t="shared" si="0"/>
        <v>387879</v>
      </c>
      <c r="H7" s="9">
        <f t="shared" si="0"/>
        <v>43457</v>
      </c>
      <c r="I7" s="9">
        <f t="shared" si="0"/>
        <v>305007</v>
      </c>
      <c r="J7" s="9">
        <f t="shared" si="0"/>
        <v>224706</v>
      </c>
      <c r="K7" s="9">
        <f t="shared" si="0"/>
        <v>361381</v>
      </c>
      <c r="L7" s="9">
        <f t="shared" si="0"/>
        <v>268606</v>
      </c>
      <c r="M7" s="9">
        <f t="shared" si="0"/>
        <v>136818</v>
      </c>
      <c r="N7" s="9">
        <f t="shared" si="0"/>
        <v>85277</v>
      </c>
      <c r="O7" s="9">
        <f t="shared" si="0"/>
        <v>3063547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10572</v>
      </c>
      <c r="C8" s="11">
        <f t="shared" si="1"/>
        <v>11219</v>
      </c>
      <c r="D8" s="11">
        <f t="shared" si="1"/>
        <v>6663</v>
      </c>
      <c r="E8" s="11">
        <f t="shared" si="1"/>
        <v>1845</v>
      </c>
      <c r="F8" s="11">
        <f t="shared" si="1"/>
        <v>5930</v>
      </c>
      <c r="G8" s="11">
        <f t="shared" si="1"/>
        <v>9508</v>
      </c>
      <c r="H8" s="11">
        <f t="shared" si="1"/>
        <v>1670</v>
      </c>
      <c r="I8" s="11">
        <f t="shared" si="1"/>
        <v>13431</v>
      </c>
      <c r="J8" s="11">
        <f t="shared" si="1"/>
        <v>8612</v>
      </c>
      <c r="K8" s="11">
        <f t="shared" si="1"/>
        <v>6269</v>
      </c>
      <c r="L8" s="11">
        <f t="shared" si="1"/>
        <v>5110</v>
      </c>
      <c r="M8" s="11">
        <f t="shared" si="1"/>
        <v>4483</v>
      </c>
      <c r="N8" s="11">
        <f t="shared" si="1"/>
        <v>3460</v>
      </c>
      <c r="O8" s="11">
        <f t="shared" si="1"/>
        <v>88772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10572</v>
      </c>
      <c r="C9" s="11">
        <v>11219</v>
      </c>
      <c r="D9" s="11">
        <v>6663</v>
      </c>
      <c r="E9" s="11">
        <v>1845</v>
      </c>
      <c r="F9" s="11">
        <v>5930</v>
      </c>
      <c r="G9" s="11">
        <v>9508</v>
      </c>
      <c r="H9" s="11">
        <v>1670</v>
      </c>
      <c r="I9" s="11">
        <v>13431</v>
      </c>
      <c r="J9" s="11">
        <v>8612</v>
      </c>
      <c r="K9" s="11">
        <v>6258</v>
      </c>
      <c r="L9" s="11">
        <v>5110</v>
      </c>
      <c r="M9" s="11">
        <v>4481</v>
      </c>
      <c r="N9" s="11">
        <v>3454</v>
      </c>
      <c r="O9" s="11">
        <f>SUM(B9:N9)</f>
        <v>88753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</v>
      </c>
      <c r="L10" s="13">
        <v>0</v>
      </c>
      <c r="M10" s="13">
        <v>2</v>
      </c>
      <c r="N10" s="13">
        <v>6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385455</v>
      </c>
      <c r="C11" s="13">
        <v>268373</v>
      </c>
      <c r="D11" s="13">
        <v>256489</v>
      </c>
      <c r="E11" s="13">
        <v>68793</v>
      </c>
      <c r="F11" s="13">
        <v>235077</v>
      </c>
      <c r="G11" s="13">
        <v>378371</v>
      </c>
      <c r="H11" s="13">
        <v>41787</v>
      </c>
      <c r="I11" s="13">
        <v>291576</v>
      </c>
      <c r="J11" s="13">
        <v>216094</v>
      </c>
      <c r="K11" s="13">
        <v>355112</v>
      </c>
      <c r="L11" s="13">
        <v>263496</v>
      </c>
      <c r="M11" s="13">
        <v>132335</v>
      </c>
      <c r="N11" s="13">
        <v>81817</v>
      </c>
      <c r="O11" s="11">
        <f>SUM(B11:N11)</f>
        <v>2974775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27195</v>
      </c>
      <c r="C12" s="13">
        <v>23796</v>
      </c>
      <c r="D12" s="13">
        <v>18756</v>
      </c>
      <c r="E12" s="13">
        <v>7167</v>
      </c>
      <c r="F12" s="13">
        <v>20669</v>
      </c>
      <c r="G12" s="13">
        <v>36416</v>
      </c>
      <c r="H12" s="13">
        <v>4295</v>
      </c>
      <c r="I12" s="13">
        <v>27443</v>
      </c>
      <c r="J12" s="13">
        <v>18515</v>
      </c>
      <c r="K12" s="13">
        <v>23522</v>
      </c>
      <c r="L12" s="13">
        <v>17902</v>
      </c>
      <c r="M12" s="13">
        <v>6687</v>
      </c>
      <c r="N12" s="13">
        <v>3436</v>
      </c>
      <c r="O12" s="11">
        <f>SUM(B12:N12)</f>
        <v>235799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358260</v>
      </c>
      <c r="C13" s="15">
        <f t="shared" si="2"/>
        <v>244577</v>
      </c>
      <c r="D13" s="15">
        <f t="shared" si="2"/>
        <v>237733</v>
      </c>
      <c r="E13" s="15">
        <f t="shared" si="2"/>
        <v>61626</v>
      </c>
      <c r="F13" s="15">
        <f t="shared" si="2"/>
        <v>214408</v>
      </c>
      <c r="G13" s="15">
        <f t="shared" si="2"/>
        <v>341955</v>
      </c>
      <c r="H13" s="15">
        <f t="shared" si="2"/>
        <v>37492</v>
      </c>
      <c r="I13" s="15">
        <f t="shared" si="2"/>
        <v>264133</v>
      </c>
      <c r="J13" s="15">
        <f t="shared" si="2"/>
        <v>197579</v>
      </c>
      <c r="K13" s="15">
        <f t="shared" si="2"/>
        <v>331590</v>
      </c>
      <c r="L13" s="15">
        <f t="shared" si="2"/>
        <v>245594</v>
      </c>
      <c r="M13" s="15">
        <f t="shared" si="2"/>
        <v>125648</v>
      </c>
      <c r="N13" s="15">
        <f t="shared" si="2"/>
        <v>78381</v>
      </c>
      <c r="O13" s="11">
        <f>SUM(B13:N13)</f>
        <v>2738976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1.199317830894295</v>
      </c>
      <c r="C18" s="19">
        <v>1.242612811589457</v>
      </c>
      <c r="D18" s="19">
        <v>1.325439934517428</v>
      </c>
      <c r="E18" s="19">
        <v>0.850995477796174</v>
      </c>
      <c r="F18" s="19">
        <v>1.390214686675274</v>
      </c>
      <c r="G18" s="19">
        <v>1.412266442556783</v>
      </c>
      <c r="H18" s="19">
        <v>1.653011876571359</v>
      </c>
      <c r="I18" s="19">
        <v>1.144892433259828</v>
      </c>
      <c r="J18" s="19">
        <v>1.346363070963746</v>
      </c>
      <c r="K18" s="19">
        <v>1.143513892191715</v>
      </c>
      <c r="L18" s="19">
        <v>1.227843401763229</v>
      </c>
      <c r="M18" s="19">
        <v>1.199114606336967</v>
      </c>
      <c r="N18" s="19">
        <v>1.107490747451438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1522115.7999999996</v>
      </c>
      <c r="C20" s="24">
        <f t="shared" si="3"/>
        <v>1124464.31</v>
      </c>
      <c r="D20" s="24">
        <f t="shared" si="3"/>
        <v>990057.3499999999</v>
      </c>
      <c r="E20" s="24">
        <f t="shared" si="3"/>
        <v>295100.63999999996</v>
      </c>
      <c r="F20" s="24">
        <f t="shared" si="3"/>
        <v>1094158.75</v>
      </c>
      <c r="G20" s="24">
        <f t="shared" si="3"/>
        <v>1493592.2700000003</v>
      </c>
      <c r="H20" s="24">
        <f t="shared" si="3"/>
        <v>258598.74000000002</v>
      </c>
      <c r="I20" s="24">
        <f t="shared" si="3"/>
        <v>1141434.36</v>
      </c>
      <c r="J20" s="24">
        <f t="shared" si="3"/>
        <v>976245.0399999999</v>
      </c>
      <c r="K20" s="24">
        <f t="shared" si="3"/>
        <v>1282023.8300000003</v>
      </c>
      <c r="L20" s="24">
        <f t="shared" si="3"/>
        <v>1170276.14</v>
      </c>
      <c r="M20" s="24">
        <f t="shared" si="3"/>
        <v>673214.7399999999</v>
      </c>
      <c r="N20" s="24">
        <f t="shared" si="3"/>
        <v>347100.96</v>
      </c>
      <c r="O20" s="24">
        <f>O21+O22+O23+O24+O25+O26+O27+O28+O29</f>
        <v>12368382.929999998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1155884</v>
      </c>
      <c r="C21" s="28">
        <f aca="true" t="shared" si="4" ref="C21:N21">ROUND((C15+C16)*C7,2)</f>
        <v>843025.8</v>
      </c>
      <c r="D21" s="28">
        <f t="shared" si="4"/>
        <v>695879.15</v>
      </c>
      <c r="E21" s="28">
        <f t="shared" si="4"/>
        <v>319107.17</v>
      </c>
      <c r="F21" s="28">
        <f t="shared" si="4"/>
        <v>738686.46</v>
      </c>
      <c r="G21" s="28">
        <f t="shared" si="4"/>
        <v>978192.05</v>
      </c>
      <c r="H21" s="28">
        <f t="shared" si="4"/>
        <v>147145.4</v>
      </c>
      <c r="I21" s="28">
        <f t="shared" si="4"/>
        <v>913190.96</v>
      </c>
      <c r="J21" s="28">
        <f t="shared" si="4"/>
        <v>676657.18</v>
      </c>
      <c r="K21" s="28">
        <f t="shared" si="4"/>
        <v>1028634.88</v>
      </c>
      <c r="L21" s="28">
        <f t="shared" si="4"/>
        <v>870578.91</v>
      </c>
      <c r="M21" s="28">
        <f t="shared" si="4"/>
        <v>511685.64</v>
      </c>
      <c r="N21" s="28">
        <f t="shared" si="4"/>
        <v>288082.76</v>
      </c>
      <c r="O21" s="28">
        <f aca="true" t="shared" si="5" ref="O21:O29">SUM(B21:N21)</f>
        <v>9166750.36</v>
      </c>
    </row>
    <row r="22" spans="1:23" ht="18.75" customHeight="1">
      <c r="A22" s="26" t="s">
        <v>33</v>
      </c>
      <c r="B22" s="28">
        <f>IF(B18&lt;&gt;0,ROUND((B18-1)*B21,2),0)</f>
        <v>230388.29</v>
      </c>
      <c r="C22" s="28">
        <f aca="true" t="shared" si="6" ref="C22:N22">IF(C18&lt;&gt;0,ROUND((C18-1)*C21,2),0)</f>
        <v>204528.86</v>
      </c>
      <c r="D22" s="28">
        <f t="shared" si="6"/>
        <v>226466.87</v>
      </c>
      <c r="E22" s="28">
        <f t="shared" si="6"/>
        <v>-47548.41</v>
      </c>
      <c r="F22" s="28">
        <f t="shared" si="6"/>
        <v>288246.31</v>
      </c>
      <c r="G22" s="28">
        <f t="shared" si="6"/>
        <v>403275.76</v>
      </c>
      <c r="H22" s="28">
        <f t="shared" si="6"/>
        <v>96087.69</v>
      </c>
      <c r="I22" s="28">
        <f t="shared" si="6"/>
        <v>132314.46</v>
      </c>
      <c r="J22" s="28">
        <f t="shared" si="6"/>
        <v>234369.06</v>
      </c>
      <c r="K22" s="28">
        <f t="shared" si="6"/>
        <v>147623.4</v>
      </c>
      <c r="L22" s="28">
        <f t="shared" si="6"/>
        <v>198355.66</v>
      </c>
      <c r="M22" s="28">
        <f t="shared" si="6"/>
        <v>101884.08</v>
      </c>
      <c r="N22" s="28">
        <f t="shared" si="6"/>
        <v>30966.23</v>
      </c>
      <c r="O22" s="28">
        <f t="shared" si="5"/>
        <v>2246958.26</v>
      </c>
      <c r="W22" s="51"/>
    </row>
    <row r="23" spans="1:15" ht="18.75" customHeight="1">
      <c r="A23" s="26" t="s">
        <v>34</v>
      </c>
      <c r="B23" s="28">
        <v>70482.2</v>
      </c>
      <c r="C23" s="28">
        <v>47797.63</v>
      </c>
      <c r="D23" s="28">
        <v>34746.57</v>
      </c>
      <c r="E23" s="28">
        <v>12583.47</v>
      </c>
      <c r="F23" s="28">
        <v>41823.21</v>
      </c>
      <c r="G23" s="28">
        <v>66594.54</v>
      </c>
      <c r="H23" s="28">
        <v>6989.83</v>
      </c>
      <c r="I23" s="28">
        <v>49738.52</v>
      </c>
      <c r="J23" s="28">
        <v>41283.64</v>
      </c>
      <c r="K23" s="28">
        <v>61420.34</v>
      </c>
      <c r="L23" s="28">
        <v>57323.99</v>
      </c>
      <c r="M23" s="28">
        <v>27949.21</v>
      </c>
      <c r="N23" s="28">
        <v>17246.89</v>
      </c>
      <c r="O23" s="28">
        <f t="shared" si="5"/>
        <v>535980.04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1119.89</v>
      </c>
      <c r="C26" s="28">
        <v>842.61</v>
      </c>
      <c r="D26" s="28">
        <v>732.24</v>
      </c>
      <c r="E26" s="28">
        <v>218.06</v>
      </c>
      <c r="F26" s="28">
        <v>815.69</v>
      </c>
      <c r="G26" s="28">
        <v>1111.82</v>
      </c>
      <c r="H26" s="28">
        <v>191.14</v>
      </c>
      <c r="I26" s="28">
        <v>842.61</v>
      </c>
      <c r="J26" s="28">
        <v>726.85</v>
      </c>
      <c r="K26" s="28">
        <v>950.29</v>
      </c>
      <c r="L26" s="28">
        <v>864.15</v>
      </c>
      <c r="M26" s="28">
        <v>492.65</v>
      </c>
      <c r="N26" s="28">
        <v>261.11</v>
      </c>
      <c r="O26" s="28">
        <f t="shared" si="5"/>
        <v>9169.11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873.33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7808.359999999999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-46516.8</v>
      </c>
      <c r="C31" s="28">
        <f aca="true" t="shared" si="7" ref="C31:O31">+C32+C34+C47+C48+C49+C54-C55</f>
        <v>-49363.6</v>
      </c>
      <c r="D31" s="28">
        <f t="shared" si="7"/>
        <v>-29317.2</v>
      </c>
      <c r="E31" s="28">
        <f t="shared" si="7"/>
        <v>-8118</v>
      </c>
      <c r="F31" s="28">
        <f t="shared" si="7"/>
        <v>-26092</v>
      </c>
      <c r="G31" s="28">
        <f t="shared" si="7"/>
        <v>-41835.2</v>
      </c>
      <c r="H31" s="28">
        <f t="shared" si="7"/>
        <v>-7348</v>
      </c>
      <c r="I31" s="28">
        <f t="shared" si="7"/>
        <v>-59096.4</v>
      </c>
      <c r="J31" s="28">
        <f t="shared" si="7"/>
        <v>-37892.8</v>
      </c>
      <c r="K31" s="28">
        <f t="shared" si="7"/>
        <v>-27535.2</v>
      </c>
      <c r="L31" s="28">
        <f t="shared" si="7"/>
        <v>-22484</v>
      </c>
      <c r="M31" s="28">
        <f t="shared" si="7"/>
        <v>-19716.4</v>
      </c>
      <c r="N31" s="28">
        <f t="shared" si="7"/>
        <v>-15197.6</v>
      </c>
      <c r="O31" s="28">
        <f t="shared" si="7"/>
        <v>-390513.2</v>
      </c>
    </row>
    <row r="32" spans="1:15" ht="18.75" customHeight="1">
      <c r="A32" s="26" t="s">
        <v>38</v>
      </c>
      <c r="B32" s="29">
        <f>+B33</f>
        <v>-46516.8</v>
      </c>
      <c r="C32" s="29">
        <f>+C33</f>
        <v>-49363.6</v>
      </c>
      <c r="D32" s="29">
        <f aca="true" t="shared" si="8" ref="D32:O32">+D33</f>
        <v>-29317.2</v>
      </c>
      <c r="E32" s="29">
        <f t="shared" si="8"/>
        <v>-8118</v>
      </c>
      <c r="F32" s="29">
        <f t="shared" si="8"/>
        <v>-26092</v>
      </c>
      <c r="G32" s="29">
        <f t="shared" si="8"/>
        <v>-41835.2</v>
      </c>
      <c r="H32" s="29">
        <f t="shared" si="8"/>
        <v>-7348</v>
      </c>
      <c r="I32" s="29">
        <f t="shared" si="8"/>
        <v>-59096.4</v>
      </c>
      <c r="J32" s="29">
        <f t="shared" si="8"/>
        <v>-37892.8</v>
      </c>
      <c r="K32" s="29">
        <f t="shared" si="8"/>
        <v>-27535.2</v>
      </c>
      <c r="L32" s="29">
        <f t="shared" si="8"/>
        <v>-22484</v>
      </c>
      <c r="M32" s="29">
        <f t="shared" si="8"/>
        <v>-19716.4</v>
      </c>
      <c r="N32" s="29">
        <f t="shared" si="8"/>
        <v>-15197.6</v>
      </c>
      <c r="O32" s="29">
        <f t="shared" si="8"/>
        <v>-390513.2</v>
      </c>
    </row>
    <row r="33" spans="1:26" ht="18.75" customHeight="1">
      <c r="A33" s="27" t="s">
        <v>39</v>
      </c>
      <c r="B33" s="16">
        <f>ROUND((-B9)*$G$3,2)</f>
        <v>-46516.8</v>
      </c>
      <c r="C33" s="16">
        <f aca="true" t="shared" si="9" ref="C33:N33">ROUND((-C9)*$G$3,2)</f>
        <v>-49363.6</v>
      </c>
      <c r="D33" s="16">
        <f t="shared" si="9"/>
        <v>-29317.2</v>
      </c>
      <c r="E33" s="16">
        <f t="shared" si="9"/>
        <v>-8118</v>
      </c>
      <c r="F33" s="16">
        <f t="shared" si="9"/>
        <v>-26092</v>
      </c>
      <c r="G33" s="16">
        <f t="shared" si="9"/>
        <v>-41835.2</v>
      </c>
      <c r="H33" s="16">
        <f t="shared" si="9"/>
        <v>-7348</v>
      </c>
      <c r="I33" s="16">
        <f t="shared" si="9"/>
        <v>-59096.4</v>
      </c>
      <c r="J33" s="16">
        <f t="shared" si="9"/>
        <v>-37892.8</v>
      </c>
      <c r="K33" s="16">
        <f t="shared" si="9"/>
        <v>-27535.2</v>
      </c>
      <c r="L33" s="16">
        <f t="shared" si="9"/>
        <v>-22484</v>
      </c>
      <c r="M33" s="16">
        <f t="shared" si="9"/>
        <v>-19716.4</v>
      </c>
      <c r="N33" s="16">
        <f t="shared" si="9"/>
        <v>-15197.6</v>
      </c>
      <c r="O33" s="30">
        <f aca="true" t="shared" si="10" ref="O33:O55">SUM(B33:N33)</f>
        <v>-390513.2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1475598.9999999995</v>
      </c>
      <c r="C53" s="34">
        <f aca="true" t="shared" si="13" ref="C53:N53">+C20+C31</f>
        <v>1075100.71</v>
      </c>
      <c r="D53" s="34">
        <f t="shared" si="13"/>
        <v>960740.1499999999</v>
      </c>
      <c r="E53" s="34">
        <f t="shared" si="13"/>
        <v>286982.63999999996</v>
      </c>
      <c r="F53" s="34">
        <f t="shared" si="13"/>
        <v>1068066.75</v>
      </c>
      <c r="G53" s="34">
        <f t="shared" si="13"/>
        <v>1451757.0700000003</v>
      </c>
      <c r="H53" s="34">
        <f t="shared" si="13"/>
        <v>251250.74000000002</v>
      </c>
      <c r="I53" s="34">
        <f t="shared" si="13"/>
        <v>1082337.9600000002</v>
      </c>
      <c r="J53" s="34">
        <f t="shared" si="13"/>
        <v>938352.2399999999</v>
      </c>
      <c r="K53" s="34">
        <f t="shared" si="13"/>
        <v>1254488.6300000004</v>
      </c>
      <c r="L53" s="34">
        <f t="shared" si="13"/>
        <v>1147792.14</v>
      </c>
      <c r="M53" s="34">
        <f t="shared" si="13"/>
        <v>653498.3399999999</v>
      </c>
      <c r="N53" s="34">
        <f t="shared" si="13"/>
        <v>331903.36000000004</v>
      </c>
      <c r="O53" s="34">
        <f>SUM(B53:N53)</f>
        <v>11977869.73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1475599.0100000002</v>
      </c>
      <c r="C59" s="42">
        <f t="shared" si="14"/>
        <v>1075100.71</v>
      </c>
      <c r="D59" s="42">
        <f t="shared" si="14"/>
        <v>960740.15</v>
      </c>
      <c r="E59" s="42">
        <f t="shared" si="14"/>
        <v>286982.63</v>
      </c>
      <c r="F59" s="42">
        <f t="shared" si="14"/>
        <v>1068066.74</v>
      </c>
      <c r="G59" s="42">
        <f t="shared" si="14"/>
        <v>1451757.07</v>
      </c>
      <c r="H59" s="42">
        <f t="shared" si="14"/>
        <v>251250.74</v>
      </c>
      <c r="I59" s="42">
        <f t="shared" si="14"/>
        <v>1082337.97</v>
      </c>
      <c r="J59" s="42">
        <f t="shared" si="14"/>
        <v>938352.23</v>
      </c>
      <c r="K59" s="42">
        <f t="shared" si="14"/>
        <v>1254488.63</v>
      </c>
      <c r="L59" s="42">
        <f t="shared" si="14"/>
        <v>1147792.14</v>
      </c>
      <c r="M59" s="42">
        <f t="shared" si="14"/>
        <v>653498.35</v>
      </c>
      <c r="N59" s="42">
        <f t="shared" si="14"/>
        <v>331903.36</v>
      </c>
      <c r="O59" s="34">
        <f t="shared" si="14"/>
        <v>11977869.729999999</v>
      </c>
      <c r="Q59"/>
    </row>
    <row r="60" spans="1:18" ht="18.75" customHeight="1">
      <c r="A60" s="26" t="s">
        <v>54</v>
      </c>
      <c r="B60" s="42">
        <v>1206487.12</v>
      </c>
      <c r="C60" s="42">
        <v>770170.77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1976657.8900000001</v>
      </c>
      <c r="P60"/>
      <c r="Q60"/>
      <c r="R60" s="41"/>
    </row>
    <row r="61" spans="1:16" ht="18.75" customHeight="1">
      <c r="A61" s="26" t="s">
        <v>55</v>
      </c>
      <c r="B61" s="42">
        <v>269111.89</v>
      </c>
      <c r="C61" s="42">
        <v>304929.94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574041.8300000001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960740.15</v>
      </c>
      <c r="E62" s="43">
        <v>0</v>
      </c>
      <c r="F62" s="43">
        <v>0</v>
      </c>
      <c r="G62" s="43">
        <v>0</v>
      </c>
      <c r="H62" s="42">
        <v>251250.74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1211990.8900000001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286982.63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286982.63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1068066.74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1068066.74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1451757.07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1451757.07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1082337.97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1082337.97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938352.23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938352.23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1254488.63</v>
      </c>
      <c r="L68" s="29">
        <v>1147792.14</v>
      </c>
      <c r="M68" s="43">
        <v>0</v>
      </c>
      <c r="N68" s="43">
        <v>0</v>
      </c>
      <c r="O68" s="34">
        <f t="shared" si="15"/>
        <v>2402280.7699999996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653498.35</v>
      </c>
      <c r="N69" s="43">
        <v>0</v>
      </c>
      <c r="O69" s="34">
        <f t="shared" si="15"/>
        <v>653498.35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331903.36</v>
      </c>
      <c r="O70" s="46">
        <f t="shared" si="15"/>
        <v>331903.36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5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  <c r="O73" s="51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2023-04-20T13:42:24Z</dcterms:modified>
  <cp:category/>
  <cp:version/>
  <cp:contentType/>
  <cp:contentStatus/>
</cp:coreProperties>
</file>