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<sst xmlns="http://schemas.openxmlformats.org/spreadsheetml/2006/main" count="88" uniqueCount="85">
  <si>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</si>
  <si>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</si>
  <si>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</si>
  <si>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</si>
  <si>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</si>
  <si>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</si>
  <si>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</si>
  <si>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</si>
  <si>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</si>
  <si>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</si>
  <si>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</si>
  <si>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</si>
  <si>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</si>
  <si>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</si>
  <si>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</si>
  <si>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</si>
  <si>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</si>
  <si>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</si>
  <si>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</si>
  <si>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</si>
  <si>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</si>
  <si>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</si>
  <si>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</si>
  <si>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</si>
  <si>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</si>
  <si>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</si>
  <si>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</si>
  <si>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</si>
  <si>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</si>
  <si>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</si>
  <si>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</si>
  <si>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</si>
  <si>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</si>
  <si>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</si>
  <si>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</si>
  <si>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</si>
  <si>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</si>
  <si>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</si>
  <si>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</si>
  <si>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</si>
  <si>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</si>
  <si>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</si>
  <si>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</si>
  <si>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</si>
  <si>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</si>
  <si>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</si>
  <si>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</si>
  <si>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</si>
  <si>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</si>
  <si>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</si>
  <si>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</si>
  <si>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</si>
  <si>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</si>
  <si>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</si>
  <si>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</si>
  <si>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</si>
  <si>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</si>
  <si>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</si>
  <si>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</si>
  <si>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</si>
  <si>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</si>
  <si>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</si>
  <si>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</si>
  <si>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</si>
  <si>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</si>
  <si>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</si>
  <si>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</si>
  <si>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</si>
  <si>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</si>
  <si>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</si>
  <si>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</si>
  <si>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</si>
  <si>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</si>
  <si>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</si>
  <si>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</si>
  <si>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</si>
  <si>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</si>
  <si>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</si>
  <si>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</si>
  <si>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</si>
  <si>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</si>
  <si>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</si>
  <si>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</si>
  <si>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</si>
  <si>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12/04/23 - VENCIMENTO 19/04/23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</si>
</sst>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395734</v>
      </c>
      <c r="C7" s="9">
        <f t="shared" si="0"/>
        <v>277108</v>
      </c>
      <c r="D7" s="9">
        <f t="shared" si="0"/>
        <v>260786</v>
      </c>
      <c r="E7" s="9">
        <f t="shared" si="0"/>
        <v>48483</v>
      </c>
      <c r="F7" s="9">
        <f t="shared" si="0"/>
        <v>238068</v>
      </c>
      <c r="G7" s="9">
        <f t="shared" si="0"/>
        <v>384846</v>
      </c>
      <c r="H7" s="9">
        <f t="shared" si="0"/>
        <v>43366</v>
      </c>
      <c r="I7" s="9">
        <f t="shared" si="0"/>
        <v>308923</v>
      </c>
      <c r="J7" s="9">
        <f t="shared" si="0"/>
        <v>223831</v>
      </c>
      <c r="K7" s="9">
        <f t="shared" si="0"/>
        <v>353691</v>
      </c>
      <c r="L7" s="9">
        <f t="shared" si="0"/>
        <v>262925</v>
      </c>
      <c r="M7" s="9">
        <f t="shared" si="0"/>
        <v>135664</v>
      </c>
      <c r="N7" s="9">
        <f t="shared" si="0"/>
        <v>86611</v>
      </c>
      <c r="O7" s="9">
        <f t="shared" si="0"/>
        <v>3020036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10624</v>
      </c>
      <c r="C8" s="11">
        <f t="shared" si="1"/>
        <v>11385</v>
      </c>
      <c r="D8" s="11">
        <f t="shared" si="1"/>
        <v>6857</v>
      </c>
      <c r="E8" s="11">
        <f t="shared" si="1"/>
        <v>1283</v>
      </c>
      <c r="F8" s="11">
        <f t="shared" si="1"/>
        <v>6049</v>
      </c>
      <c r="G8" s="11">
        <f t="shared" si="1"/>
        <v>9680</v>
      </c>
      <c r="H8" s="11">
        <f t="shared" si="1"/>
        <v>1676</v>
      </c>
      <c r="I8" s="11">
        <f t="shared" si="1"/>
        <v>13815</v>
      </c>
      <c r="J8" s="11">
        <f t="shared" si="1"/>
        <v>8496</v>
      </c>
      <c r="K8" s="11">
        <f t="shared" si="1"/>
        <v>6300</v>
      </c>
      <c r="L8" s="11">
        <f t="shared" si="1"/>
        <v>4987</v>
      </c>
      <c r="M8" s="11">
        <f t="shared" si="1"/>
        <v>4670</v>
      </c>
      <c r="N8" s="11">
        <f t="shared" si="1"/>
        <v>3612</v>
      </c>
      <c r="O8" s="11">
        <f t="shared" si="1"/>
        <v>89434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10624</v>
      </c>
      <c r="C9" s="11">
        <v>11385</v>
      </c>
      <c r="D9" s="11">
        <v>6857</v>
      </c>
      <c r="E9" s="11">
        <v>1283</v>
      </c>
      <c r="F9" s="11">
        <v>6049</v>
      </c>
      <c r="G9" s="11">
        <v>9680</v>
      </c>
      <c r="H9" s="11">
        <v>1676</v>
      </c>
      <c r="I9" s="11">
        <v>13815</v>
      </c>
      <c r="J9" s="11">
        <v>8496</v>
      </c>
      <c r="K9" s="11">
        <v>6283</v>
      </c>
      <c r="L9" s="11">
        <v>4987</v>
      </c>
      <c r="M9" s="11">
        <v>4665</v>
      </c>
      <c r="N9" s="11">
        <v>3600</v>
      </c>
      <c r="O9" s="11">
        <f>SUM(B9:N9)</f>
        <v>89400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17</v>
      </c>
      <c r="L10" s="13">
        <v>0</v>
      </c>
      <c r="M10" s="13">
        <v>5</v>
      </c>
      <c r="N10" s="13">
        <v>12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385110</v>
      </c>
      <c r="C11" s="13">
        <v>265723</v>
      </c>
      <c r="D11" s="13">
        <v>253929</v>
      </c>
      <c r="E11" s="13">
        <v>47200</v>
      </c>
      <c r="F11" s="13">
        <v>232019</v>
      </c>
      <c r="G11" s="13">
        <v>375166</v>
      </c>
      <c r="H11" s="13">
        <v>41690</v>
      </c>
      <c r="I11" s="13">
        <v>295108</v>
      </c>
      <c r="J11" s="13">
        <v>215335</v>
      </c>
      <c r="K11" s="13">
        <v>347391</v>
      </c>
      <c r="L11" s="13">
        <v>257938</v>
      </c>
      <c r="M11" s="13">
        <v>130994</v>
      </c>
      <c r="N11" s="13">
        <v>82999</v>
      </c>
      <c r="O11" s="11">
        <f>SUM(B11:N11)</f>
        <v>2930602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27829</v>
      </c>
      <c r="C12" s="13">
        <v>24525</v>
      </c>
      <c r="D12" s="13">
        <v>19853</v>
      </c>
      <c r="E12" s="13">
        <v>5404</v>
      </c>
      <c r="F12" s="13">
        <v>22085</v>
      </c>
      <c r="G12" s="13">
        <v>37742</v>
      </c>
      <c r="H12" s="13">
        <v>4461</v>
      </c>
      <c r="I12" s="13">
        <v>28759</v>
      </c>
      <c r="J12" s="13">
        <v>19126</v>
      </c>
      <c r="K12" s="13">
        <v>24245</v>
      </c>
      <c r="L12" s="13">
        <v>17943</v>
      </c>
      <c r="M12" s="13">
        <v>6825</v>
      </c>
      <c r="N12" s="13">
        <v>3548</v>
      </c>
      <c r="O12" s="11">
        <f>SUM(B12:N12)</f>
        <v>242345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357281</v>
      </c>
      <c r="C13" s="15">
        <f t="shared" si="2"/>
        <v>241198</v>
      </c>
      <c r="D13" s="15">
        <f t="shared" si="2"/>
        <v>234076</v>
      </c>
      <c r="E13" s="15">
        <f t="shared" si="2"/>
        <v>41796</v>
      </c>
      <c r="F13" s="15">
        <f t="shared" si="2"/>
        <v>209934</v>
      </c>
      <c r="G13" s="15">
        <f t="shared" si="2"/>
        <v>337424</v>
      </c>
      <c r="H13" s="15">
        <f t="shared" si="2"/>
        <v>37229</v>
      </c>
      <c r="I13" s="15">
        <f t="shared" si="2"/>
        <v>266349</v>
      </c>
      <c r="J13" s="15">
        <f t="shared" si="2"/>
        <v>196209</v>
      </c>
      <c r="K13" s="15">
        <f t="shared" si="2"/>
        <v>323146</v>
      </c>
      <c r="L13" s="15">
        <f t="shared" si="2"/>
        <v>239995</v>
      </c>
      <c r="M13" s="15">
        <f t="shared" si="2"/>
        <v>124169</v>
      </c>
      <c r="N13" s="15">
        <f t="shared" si="2"/>
        <v>79451</v>
      </c>
      <c r="O13" s="11">
        <f>SUM(B13:N13)</f>
        <v>2688257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1.194865716281116</v>
      </c>
      <c r="C18" s="19">
        <v>1.255141257058584</v>
      </c>
      <c r="D18" s="19">
        <v>1.332305401350213</v>
      </c>
      <c r="E18" s="19">
        <v>1.119722373687468</v>
      </c>
      <c r="F18" s="19">
        <v>1.397762697814287</v>
      </c>
      <c r="G18" s="19">
        <v>1.420950022325236</v>
      </c>
      <c r="H18" s="19">
        <v>1.674118714853669</v>
      </c>
      <c r="I18" s="19">
        <v>1.130202292280017</v>
      </c>
      <c r="J18" s="19">
        <v>1.348448243116419</v>
      </c>
      <c r="K18" s="19">
        <v>1.154113687092278</v>
      </c>
      <c r="L18" s="19">
        <v>1.243709654451955</v>
      </c>
      <c r="M18" s="19">
        <v>1.213000774160188</v>
      </c>
      <c r="N18" s="19">
        <v>1.094056475412337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1515245.2499999998</v>
      </c>
      <c r="C20" s="24">
        <f t="shared" si="3"/>
        <v>1126499.88</v>
      </c>
      <c r="D20" s="24">
        <f t="shared" si="3"/>
        <v>985787.88</v>
      </c>
      <c r="E20" s="24">
        <f t="shared" si="3"/>
        <v>268724.28</v>
      </c>
      <c r="F20" s="24">
        <f t="shared" si="3"/>
        <v>1086315.6300000001</v>
      </c>
      <c r="G20" s="24">
        <f t="shared" si="3"/>
        <v>1491299.31</v>
      </c>
      <c r="H20" s="24">
        <f t="shared" si="3"/>
        <v>261194.84</v>
      </c>
      <c r="I20" s="24">
        <f t="shared" si="3"/>
        <v>1141015.2300000002</v>
      </c>
      <c r="J20" s="24">
        <f t="shared" si="3"/>
        <v>974066.46</v>
      </c>
      <c r="K20" s="24">
        <f t="shared" si="3"/>
        <v>1266472.7000000004</v>
      </c>
      <c r="L20" s="24">
        <f t="shared" si="3"/>
        <v>1161215.3099999998</v>
      </c>
      <c r="M20" s="24">
        <f t="shared" si="3"/>
        <v>674645.7999999998</v>
      </c>
      <c r="N20" s="24">
        <f t="shared" si="3"/>
        <v>348039.41000000003</v>
      </c>
      <c r="O20" s="24">
        <f>O21+O22+O23+O24+O25+O26+O27+O28+O29</f>
        <v>12300521.979999999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1155028.83</v>
      </c>
      <c r="C21" s="28">
        <f aca="true" t="shared" si="4" ref="C21:N21">ROUND((C15+C16)*C7,2)</f>
        <v>835536.04</v>
      </c>
      <c r="D21" s="28">
        <f t="shared" si="4"/>
        <v>689622.5</v>
      </c>
      <c r="E21" s="28">
        <f t="shared" si="4"/>
        <v>219021.95</v>
      </c>
      <c r="F21" s="28">
        <f t="shared" si="4"/>
        <v>729678.42</v>
      </c>
      <c r="G21" s="28">
        <f t="shared" si="4"/>
        <v>970543.13</v>
      </c>
      <c r="H21" s="28">
        <f t="shared" si="4"/>
        <v>146837.28</v>
      </c>
      <c r="I21" s="28">
        <f t="shared" si="4"/>
        <v>924915.46</v>
      </c>
      <c r="J21" s="28">
        <f t="shared" si="4"/>
        <v>674022.29</v>
      </c>
      <c r="K21" s="28">
        <f t="shared" si="4"/>
        <v>1006746.06</v>
      </c>
      <c r="L21" s="28">
        <f t="shared" si="4"/>
        <v>852166.22</v>
      </c>
      <c r="M21" s="28">
        <f t="shared" si="4"/>
        <v>507369.79</v>
      </c>
      <c r="N21" s="28">
        <f t="shared" si="4"/>
        <v>292589.28</v>
      </c>
      <c r="O21" s="28">
        <f aca="true" t="shared" si="5" ref="O21:O29">SUM(B21:N21)</f>
        <v>9004077.25</v>
      </c>
    </row>
    <row r="22" spans="1:23" ht="18.75" customHeight="1">
      <c r="A22" s="26" t="s">
        <v>33</v>
      </c>
      <c r="B22" s="28">
        <f>IF(B18&lt;&gt;0,ROUND((B18-1)*B21,2),0)</f>
        <v>225075.52</v>
      </c>
      <c r="C22" s="28">
        <f aca="true" t="shared" si="6" ref="C22:N22">IF(C18&lt;&gt;0,ROUND((C18-1)*C21,2),0)</f>
        <v>213179.72</v>
      </c>
      <c r="D22" s="28">
        <f t="shared" si="6"/>
        <v>229165.28</v>
      </c>
      <c r="E22" s="28">
        <f t="shared" si="6"/>
        <v>26221.83</v>
      </c>
      <c r="F22" s="28">
        <f t="shared" si="6"/>
        <v>290238.86</v>
      </c>
      <c r="G22" s="28">
        <f t="shared" si="6"/>
        <v>408550.15</v>
      </c>
      <c r="H22" s="28">
        <f t="shared" si="6"/>
        <v>98985.76</v>
      </c>
      <c r="I22" s="28">
        <f t="shared" si="6"/>
        <v>120426.11</v>
      </c>
      <c r="J22" s="28">
        <f t="shared" si="6"/>
        <v>234861.88</v>
      </c>
      <c r="K22" s="28">
        <f t="shared" si="6"/>
        <v>155153.35</v>
      </c>
      <c r="L22" s="28">
        <f t="shared" si="6"/>
        <v>207681.14</v>
      </c>
      <c r="M22" s="28">
        <f t="shared" si="6"/>
        <v>108070.16</v>
      </c>
      <c r="N22" s="28">
        <f t="shared" si="6"/>
        <v>27519.92</v>
      </c>
      <c r="O22" s="28">
        <f t="shared" si="5"/>
        <v>2345129.68</v>
      </c>
      <c r="W22" s="51"/>
    </row>
    <row r="23" spans="1:15" ht="18.75" customHeight="1">
      <c r="A23" s="26" t="s">
        <v>34</v>
      </c>
      <c r="B23" s="28">
        <v>69784.97</v>
      </c>
      <c r="C23" s="28">
        <v>48669.41</v>
      </c>
      <c r="D23" s="28">
        <v>34038.03</v>
      </c>
      <c r="E23" s="28">
        <v>12540.94</v>
      </c>
      <c r="F23" s="28">
        <v>41000.96</v>
      </c>
      <c r="G23" s="28">
        <v>66678.8</v>
      </c>
      <c r="H23" s="28">
        <v>6993.29</v>
      </c>
      <c r="I23" s="28">
        <v>49483.24</v>
      </c>
      <c r="J23" s="28">
        <v>41247.13</v>
      </c>
      <c r="K23" s="28">
        <v>60238.84</v>
      </c>
      <c r="L23" s="28">
        <v>57355.76</v>
      </c>
      <c r="M23" s="28">
        <v>27507.35</v>
      </c>
      <c r="N23" s="28">
        <v>17130.52</v>
      </c>
      <c r="O23" s="28">
        <f t="shared" si="5"/>
        <v>532669.24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1114.51</v>
      </c>
      <c r="C26" s="28">
        <v>845.3</v>
      </c>
      <c r="D26" s="28">
        <v>729.55</v>
      </c>
      <c r="E26" s="28">
        <v>199.21</v>
      </c>
      <c r="F26" s="28">
        <v>810.31</v>
      </c>
      <c r="G26" s="28">
        <v>1109.13</v>
      </c>
      <c r="H26" s="28">
        <v>193.83</v>
      </c>
      <c r="I26" s="28">
        <v>842.61</v>
      </c>
      <c r="J26" s="28">
        <v>726.85</v>
      </c>
      <c r="K26" s="28">
        <v>939.53</v>
      </c>
      <c r="L26" s="28">
        <v>858.76</v>
      </c>
      <c r="M26" s="28">
        <v>495.34</v>
      </c>
      <c r="N26" s="28">
        <v>255.72</v>
      </c>
      <c r="O26" s="28">
        <f t="shared" si="5"/>
        <v>9120.65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873.33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7808.359999999999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-46745.6</v>
      </c>
      <c r="C31" s="28">
        <f aca="true" t="shared" si="7" ref="C31:O31">+C32+C34+C47+C48+C49+C54-C55</f>
        <v>-50094</v>
      </c>
      <c r="D31" s="28">
        <f t="shared" si="7"/>
        <v>-30170.8</v>
      </c>
      <c r="E31" s="28">
        <f t="shared" si="7"/>
        <v>-5645.2</v>
      </c>
      <c r="F31" s="28">
        <f t="shared" si="7"/>
        <v>-26615.6</v>
      </c>
      <c r="G31" s="28">
        <f t="shared" si="7"/>
        <v>-42592</v>
      </c>
      <c r="H31" s="28">
        <f t="shared" si="7"/>
        <v>-7374.4</v>
      </c>
      <c r="I31" s="28">
        <f t="shared" si="7"/>
        <v>-60786</v>
      </c>
      <c r="J31" s="28">
        <f t="shared" si="7"/>
        <v>-37382.4</v>
      </c>
      <c r="K31" s="28">
        <f t="shared" si="7"/>
        <v>-27645.2</v>
      </c>
      <c r="L31" s="28">
        <f t="shared" si="7"/>
        <v>-21942.8</v>
      </c>
      <c r="M31" s="28">
        <f t="shared" si="7"/>
        <v>-20526</v>
      </c>
      <c r="N31" s="28">
        <f t="shared" si="7"/>
        <v>-15840</v>
      </c>
      <c r="O31" s="28">
        <f t="shared" si="7"/>
        <v>-393360</v>
      </c>
    </row>
    <row r="32" spans="1:15" ht="18.75" customHeight="1">
      <c r="A32" s="26" t="s">
        <v>38</v>
      </c>
      <c r="B32" s="29">
        <f>+B33</f>
        <v>-46745.6</v>
      </c>
      <c r="C32" s="29">
        <f>+C33</f>
        <v>-50094</v>
      </c>
      <c r="D32" s="29">
        <f aca="true" t="shared" si="8" ref="D32:O32">+D33</f>
        <v>-30170.8</v>
      </c>
      <c r="E32" s="29">
        <f t="shared" si="8"/>
        <v>-5645.2</v>
      </c>
      <c r="F32" s="29">
        <f t="shared" si="8"/>
        <v>-26615.6</v>
      </c>
      <c r="G32" s="29">
        <f t="shared" si="8"/>
        <v>-42592</v>
      </c>
      <c r="H32" s="29">
        <f t="shared" si="8"/>
        <v>-7374.4</v>
      </c>
      <c r="I32" s="29">
        <f t="shared" si="8"/>
        <v>-60786</v>
      </c>
      <c r="J32" s="29">
        <f t="shared" si="8"/>
        <v>-37382.4</v>
      </c>
      <c r="K32" s="29">
        <f t="shared" si="8"/>
        <v>-27645.2</v>
      </c>
      <c r="L32" s="29">
        <f t="shared" si="8"/>
        <v>-21942.8</v>
      </c>
      <c r="M32" s="29">
        <f t="shared" si="8"/>
        <v>-20526</v>
      </c>
      <c r="N32" s="29">
        <f t="shared" si="8"/>
        <v>-15840</v>
      </c>
      <c r="O32" s="29">
        <f t="shared" si="8"/>
        <v>-393360</v>
      </c>
    </row>
    <row r="33" spans="1:26" ht="18.75" customHeight="1">
      <c r="A33" s="27" t="s">
        <v>39</v>
      </c>
      <c r="B33" s="16">
        <f>ROUND((-B9)*$G$3,2)</f>
        <v>-46745.6</v>
      </c>
      <c r="C33" s="16">
        <f aca="true" t="shared" si="9" ref="C33:N33">ROUND((-C9)*$G$3,2)</f>
        <v>-50094</v>
      </c>
      <c r="D33" s="16">
        <f t="shared" si="9"/>
        <v>-30170.8</v>
      </c>
      <c r="E33" s="16">
        <f t="shared" si="9"/>
        <v>-5645.2</v>
      </c>
      <c r="F33" s="16">
        <f t="shared" si="9"/>
        <v>-26615.6</v>
      </c>
      <c r="G33" s="16">
        <f t="shared" si="9"/>
        <v>-42592</v>
      </c>
      <c r="H33" s="16">
        <f t="shared" si="9"/>
        <v>-7374.4</v>
      </c>
      <c r="I33" s="16">
        <f t="shared" si="9"/>
        <v>-60786</v>
      </c>
      <c r="J33" s="16">
        <f t="shared" si="9"/>
        <v>-37382.4</v>
      </c>
      <c r="K33" s="16">
        <f t="shared" si="9"/>
        <v>-27645.2</v>
      </c>
      <c r="L33" s="16">
        <f t="shared" si="9"/>
        <v>-21942.8</v>
      </c>
      <c r="M33" s="16">
        <f t="shared" si="9"/>
        <v>-20526</v>
      </c>
      <c r="N33" s="16">
        <f t="shared" si="9"/>
        <v>-15840</v>
      </c>
      <c r="O33" s="30">
        <f aca="true" t="shared" si="10" ref="O33:O55">SUM(B33:N33)</f>
        <v>-393360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1468499.6499999997</v>
      </c>
      <c r="C53" s="34">
        <f aca="true" t="shared" si="13" ref="C53:N53">+C20+C31</f>
        <v>1076405.88</v>
      </c>
      <c r="D53" s="34">
        <f t="shared" si="13"/>
        <v>955617.08</v>
      </c>
      <c r="E53" s="34">
        <f t="shared" si="13"/>
        <v>263079.08</v>
      </c>
      <c r="F53" s="34">
        <f t="shared" si="13"/>
        <v>1059700.03</v>
      </c>
      <c r="G53" s="34">
        <f t="shared" si="13"/>
        <v>1448707.31</v>
      </c>
      <c r="H53" s="34">
        <f t="shared" si="13"/>
        <v>253820.44</v>
      </c>
      <c r="I53" s="34">
        <f t="shared" si="13"/>
        <v>1080229.2300000002</v>
      </c>
      <c r="J53" s="34">
        <f t="shared" si="13"/>
        <v>936684.0599999999</v>
      </c>
      <c r="K53" s="34">
        <f t="shared" si="13"/>
        <v>1238827.5000000005</v>
      </c>
      <c r="L53" s="34">
        <f t="shared" si="13"/>
        <v>1139272.5099999998</v>
      </c>
      <c r="M53" s="34">
        <f t="shared" si="13"/>
        <v>654119.7999999998</v>
      </c>
      <c r="N53" s="34">
        <f t="shared" si="13"/>
        <v>332199.41000000003</v>
      </c>
      <c r="O53" s="34">
        <f>SUM(B53:N53)</f>
        <v>11907161.98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1468499.64</v>
      </c>
      <c r="C59" s="42">
        <f t="shared" si="14"/>
        <v>1076405.88</v>
      </c>
      <c r="D59" s="42">
        <f t="shared" si="14"/>
        <v>955617.08</v>
      </c>
      <c r="E59" s="42">
        <f t="shared" si="14"/>
        <v>263079.08</v>
      </c>
      <c r="F59" s="42">
        <f t="shared" si="14"/>
        <v>1059700.03</v>
      </c>
      <c r="G59" s="42">
        <f t="shared" si="14"/>
        <v>1448707.31</v>
      </c>
      <c r="H59" s="42">
        <f t="shared" si="14"/>
        <v>253820.43</v>
      </c>
      <c r="I59" s="42">
        <f t="shared" si="14"/>
        <v>1080229.24</v>
      </c>
      <c r="J59" s="42">
        <f t="shared" si="14"/>
        <v>936684.06</v>
      </c>
      <c r="K59" s="42">
        <f t="shared" si="14"/>
        <v>1238827.5</v>
      </c>
      <c r="L59" s="42">
        <f t="shared" si="14"/>
        <v>1139272.5</v>
      </c>
      <c r="M59" s="42">
        <f t="shared" si="14"/>
        <v>654119.81</v>
      </c>
      <c r="N59" s="42">
        <f t="shared" si="14"/>
        <v>332199.4</v>
      </c>
      <c r="O59" s="34">
        <f t="shared" si="14"/>
        <v>11907161.96</v>
      </c>
      <c r="Q59"/>
    </row>
    <row r="60" spans="1:18" ht="18.75" customHeight="1">
      <c r="A60" s="26" t="s">
        <v>54</v>
      </c>
      <c r="B60" s="42">
        <v>1200736.63</v>
      </c>
      <c r="C60" s="42">
        <v>771097.44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1971834.0699999998</v>
      </c>
      <c r="P60"/>
      <c r="Q60"/>
      <c r="R60" s="41"/>
    </row>
    <row r="61" spans="1:16" ht="18.75" customHeight="1">
      <c r="A61" s="26" t="s">
        <v>55</v>
      </c>
      <c r="B61" s="42">
        <v>267763.01</v>
      </c>
      <c r="C61" s="42">
        <v>305308.44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573071.45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955617.08</v>
      </c>
      <c r="E62" s="43">
        <v>0</v>
      </c>
      <c r="F62" s="43">
        <v>0</v>
      </c>
      <c r="G62" s="43">
        <v>0</v>
      </c>
      <c r="H62" s="42">
        <v>253820.43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1209437.51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263079.08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263079.08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1059700.03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1059700.03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1448707.31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1448707.31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1080229.24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1080229.24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936684.06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936684.06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1238827.5</v>
      </c>
      <c r="L68" s="29">
        <v>1139272.5</v>
      </c>
      <c r="M68" s="43">
        <v>0</v>
      </c>
      <c r="N68" s="43">
        <v>0</v>
      </c>
      <c r="O68" s="34">
        <f t="shared" si="15"/>
        <v>2378100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654119.81</v>
      </c>
      <c r="N69" s="43">
        <v>0</v>
      </c>
      <c r="O69" s="34">
        <f t="shared" si="15"/>
        <v>654119.81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332199.4</v>
      </c>
      <c r="O70" s="46">
        <f t="shared" si="15"/>
        <v>332199.4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40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2023-04-18T18:26:00Z</dcterms:modified>
  <cp:category/>
  <cp:version/>
  <cp:contentType/>
  <cp:contentStatus/>
</cp:coreProperties>
</file>