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<sst xmlns="http://schemas.openxmlformats.org/spreadsheetml/2006/main" count="88" uniqueCount="85">
  <si>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</si>
  <si>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</si>
  <si>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</si>
  <si>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</si>
  <si>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</si>
  <si>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</si>
  <si>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</si>
  <si>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</si>
  <si>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</si>
  <si>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</si>
  <si>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</si>
  <si>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</si>
  <si>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</si>
  <si>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</si>
  <si>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</si>
  <si>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</si>
  <si>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</si>
  <si>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</si>
  <si>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</si>
  <si>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</si>
  <si>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</si>
  <si>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</si>
  <si>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</si>
  <si>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</si>
  <si>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</si>
  <si>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</si>
  <si>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</si>
  <si>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</si>
  <si>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</si>
  <si>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</si>
  <si>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</si>
  <si>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</si>
  <si>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</si>
  <si>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</si>
  <si>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</si>
  <si>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</si>
  <si>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</si>
  <si>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</si>
  <si>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</si>
  <si>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</si>
  <si>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</si>
  <si>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</si>
  <si>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</si>
  <si>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</si>
  <si>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</si>
  <si>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</si>
  <si>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</si>
  <si>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</si>
  <si>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</si>
  <si>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</si>
  <si>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</si>
  <si>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</si>
  <si>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</si>
  <si>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</si>
  <si>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</si>
  <si>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</si>
  <si>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</si>
  <si>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</si>
  <si>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</si>
  <si>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</si>
  <si>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</si>
  <si>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</si>
  <si>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</si>
  <si>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</si>
  <si>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</si>
  <si>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</si>
  <si>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</si>
  <si>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</si>
  <si>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</si>
  <si>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</si>
  <si>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</si>
  <si>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</si>
  <si>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</si>
  <si>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</si>
  <si>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</si>
  <si>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</si>
  <si>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</si>
  <si>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</si>
  <si>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</si>
  <si>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</si>
  <si>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</si>
  <si>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</si>
  <si>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</si>
  <si>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</si>
  <si>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04/04/23 - VENCIMENTO 12/04/23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</si>
</sst>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411146</v>
      </c>
      <c r="C7" s="9">
        <f t="shared" si="0"/>
        <v>287209</v>
      </c>
      <c r="D7" s="9">
        <f t="shared" si="0"/>
        <v>268051</v>
      </c>
      <c r="E7" s="9">
        <f t="shared" si="0"/>
        <v>73364</v>
      </c>
      <c r="F7" s="9">
        <f t="shared" si="0"/>
        <v>251979</v>
      </c>
      <c r="G7" s="9">
        <f t="shared" si="0"/>
        <v>395621</v>
      </c>
      <c r="H7" s="9">
        <f t="shared" si="0"/>
        <v>44743</v>
      </c>
      <c r="I7" s="9">
        <f t="shared" si="0"/>
        <v>315926</v>
      </c>
      <c r="J7" s="9">
        <f t="shared" si="0"/>
        <v>230815</v>
      </c>
      <c r="K7" s="9">
        <f t="shared" si="0"/>
        <v>362253</v>
      </c>
      <c r="L7" s="9">
        <f t="shared" si="0"/>
        <v>274611</v>
      </c>
      <c r="M7" s="9">
        <f t="shared" si="0"/>
        <v>136546</v>
      </c>
      <c r="N7" s="9">
        <f t="shared" si="0"/>
        <v>86788</v>
      </c>
      <c r="O7" s="9">
        <f t="shared" si="0"/>
        <v>3139052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11300</v>
      </c>
      <c r="C8" s="11">
        <f t="shared" si="1"/>
        <v>12101</v>
      </c>
      <c r="D8" s="11">
        <f t="shared" si="1"/>
        <v>7222</v>
      </c>
      <c r="E8" s="11">
        <f t="shared" si="1"/>
        <v>1885</v>
      </c>
      <c r="F8" s="11">
        <f t="shared" si="1"/>
        <v>6780</v>
      </c>
      <c r="G8" s="11">
        <f t="shared" si="1"/>
        <v>10070</v>
      </c>
      <c r="H8" s="11">
        <f t="shared" si="1"/>
        <v>1848</v>
      </c>
      <c r="I8" s="11">
        <f t="shared" si="1"/>
        <v>14496</v>
      </c>
      <c r="J8" s="11">
        <f t="shared" si="1"/>
        <v>9034</v>
      </c>
      <c r="K8" s="11">
        <f t="shared" si="1"/>
        <v>7035</v>
      </c>
      <c r="L8" s="11">
        <f t="shared" si="1"/>
        <v>5488</v>
      </c>
      <c r="M8" s="11">
        <f t="shared" si="1"/>
        <v>4857</v>
      </c>
      <c r="N8" s="11">
        <f t="shared" si="1"/>
        <v>3779</v>
      </c>
      <c r="O8" s="11">
        <f t="shared" si="1"/>
        <v>95895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11300</v>
      </c>
      <c r="C9" s="11">
        <v>12101</v>
      </c>
      <c r="D9" s="11">
        <v>7222</v>
      </c>
      <c r="E9" s="11">
        <v>1885</v>
      </c>
      <c r="F9" s="11">
        <v>6780</v>
      </c>
      <c r="G9" s="11">
        <v>10070</v>
      </c>
      <c r="H9" s="11">
        <v>1848</v>
      </c>
      <c r="I9" s="11">
        <v>14496</v>
      </c>
      <c r="J9" s="11">
        <v>9034</v>
      </c>
      <c r="K9" s="11">
        <v>7018</v>
      </c>
      <c r="L9" s="11">
        <v>5488</v>
      </c>
      <c r="M9" s="11">
        <v>4849</v>
      </c>
      <c r="N9" s="11">
        <v>3771</v>
      </c>
      <c r="O9" s="11">
        <f>SUM(B9:N9)</f>
        <v>95862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8</v>
      </c>
      <c r="N10" s="13">
        <v>8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399846</v>
      </c>
      <c r="C11" s="13">
        <v>275108</v>
      </c>
      <c r="D11" s="13">
        <v>260829</v>
      </c>
      <c r="E11" s="13">
        <v>71479</v>
      </c>
      <c r="F11" s="13">
        <v>245199</v>
      </c>
      <c r="G11" s="13">
        <v>385551</v>
      </c>
      <c r="H11" s="13">
        <v>42895</v>
      </c>
      <c r="I11" s="13">
        <v>301430</v>
      </c>
      <c r="J11" s="13">
        <v>221781</v>
      </c>
      <c r="K11" s="13">
        <v>355218</v>
      </c>
      <c r="L11" s="13">
        <v>269123</v>
      </c>
      <c r="M11" s="13">
        <v>131689</v>
      </c>
      <c r="N11" s="13">
        <v>83009</v>
      </c>
      <c r="O11" s="11">
        <f>SUM(B11:N11)</f>
        <v>3043157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29304</v>
      </c>
      <c r="C12" s="13">
        <v>25618</v>
      </c>
      <c r="D12" s="13">
        <v>20859</v>
      </c>
      <c r="E12" s="13">
        <v>7870</v>
      </c>
      <c r="F12" s="13">
        <v>23249</v>
      </c>
      <c r="G12" s="13">
        <v>38799</v>
      </c>
      <c r="H12" s="13">
        <v>4662</v>
      </c>
      <c r="I12" s="13">
        <v>30048</v>
      </c>
      <c r="J12" s="13">
        <v>19904</v>
      </c>
      <c r="K12" s="13">
        <v>25397</v>
      </c>
      <c r="L12" s="13">
        <v>19819</v>
      </c>
      <c r="M12" s="13">
        <v>7126</v>
      </c>
      <c r="N12" s="13">
        <v>3756</v>
      </c>
      <c r="O12" s="11">
        <f>SUM(B12:N12)</f>
        <v>256411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370542</v>
      </c>
      <c r="C13" s="15">
        <f t="shared" si="2"/>
        <v>249490</v>
      </c>
      <c r="D13" s="15">
        <f t="shared" si="2"/>
        <v>239970</v>
      </c>
      <c r="E13" s="15">
        <f t="shared" si="2"/>
        <v>63609</v>
      </c>
      <c r="F13" s="15">
        <f t="shared" si="2"/>
        <v>221950</v>
      </c>
      <c r="G13" s="15">
        <f t="shared" si="2"/>
        <v>346752</v>
      </c>
      <c r="H13" s="15">
        <f t="shared" si="2"/>
        <v>38233</v>
      </c>
      <c r="I13" s="15">
        <f t="shared" si="2"/>
        <v>271382</v>
      </c>
      <c r="J13" s="15">
        <f t="shared" si="2"/>
        <v>201877</v>
      </c>
      <c r="K13" s="15">
        <f t="shared" si="2"/>
        <v>329821</v>
      </c>
      <c r="L13" s="15">
        <f t="shared" si="2"/>
        <v>249304</v>
      </c>
      <c r="M13" s="15">
        <f t="shared" si="2"/>
        <v>124563</v>
      </c>
      <c r="N13" s="15">
        <f t="shared" si="2"/>
        <v>79253</v>
      </c>
      <c r="O13" s="11">
        <f>SUM(B13:N13)</f>
        <v>2786746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1.146199098166451</v>
      </c>
      <c r="C18" s="19">
        <v>1.18693814410896</v>
      </c>
      <c r="D18" s="19">
        <v>1.275105570071756</v>
      </c>
      <c r="E18" s="19">
        <v>0.808615159193066</v>
      </c>
      <c r="F18" s="19">
        <v>1.265156326199263</v>
      </c>
      <c r="G18" s="19">
        <v>1.365245765883411</v>
      </c>
      <c r="H18" s="19">
        <v>1.586855705269831</v>
      </c>
      <c r="I18" s="19">
        <v>1.115245231995572</v>
      </c>
      <c r="J18" s="19">
        <v>1.298671532436697</v>
      </c>
      <c r="K18" s="19">
        <v>1.11455360561106</v>
      </c>
      <c r="L18" s="19">
        <v>1.188032480858415</v>
      </c>
      <c r="M18" s="19">
        <v>1.183899763456004</v>
      </c>
      <c r="N18" s="19">
        <v>1.073885942176163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1520351.21</v>
      </c>
      <c r="C20" s="24">
        <f t="shared" si="3"/>
        <v>1109600.1099999999</v>
      </c>
      <c r="D20" s="24">
        <f t="shared" si="3"/>
        <v>975798.4299999999</v>
      </c>
      <c r="E20" s="24">
        <f t="shared" si="3"/>
        <v>293042.8299999999</v>
      </c>
      <c r="F20" s="24">
        <f t="shared" si="3"/>
        <v>1049696.2299999997</v>
      </c>
      <c r="G20" s="24">
        <f t="shared" si="3"/>
        <v>1481490.2300000002</v>
      </c>
      <c r="H20" s="24">
        <f t="shared" si="3"/>
        <v>257058.39000000004</v>
      </c>
      <c r="I20" s="24">
        <f t="shared" si="3"/>
        <v>1156875.42</v>
      </c>
      <c r="J20" s="24">
        <f t="shared" si="3"/>
        <v>973198.7</v>
      </c>
      <c r="K20" s="24">
        <f t="shared" si="3"/>
        <v>1259872.58</v>
      </c>
      <c r="L20" s="24">
        <f t="shared" si="3"/>
        <v>1164293.0699999998</v>
      </c>
      <c r="M20" s="24">
        <f t="shared" si="3"/>
        <v>667690.73</v>
      </c>
      <c r="N20" s="24">
        <f t="shared" si="3"/>
        <v>344457.72000000003</v>
      </c>
      <c r="O20" s="24">
        <f>O21+O22+O23+O24+O25+O26+O27+O28+O29</f>
        <v>12253425.65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1207289.11</v>
      </c>
      <c r="C21" s="28">
        <f t="shared" si="4"/>
        <v>871248.5</v>
      </c>
      <c r="D21" s="28">
        <f t="shared" si="4"/>
        <v>713122.88</v>
      </c>
      <c r="E21" s="28">
        <f t="shared" si="4"/>
        <v>333432.04</v>
      </c>
      <c r="F21" s="28">
        <f t="shared" si="4"/>
        <v>777002.44</v>
      </c>
      <c r="G21" s="28">
        <f t="shared" si="4"/>
        <v>1003769.6</v>
      </c>
      <c r="H21" s="28">
        <f t="shared" si="4"/>
        <v>152417.03</v>
      </c>
      <c r="I21" s="28">
        <f t="shared" si="4"/>
        <v>951600.7</v>
      </c>
      <c r="J21" s="28">
        <f t="shared" si="4"/>
        <v>699277.12</v>
      </c>
      <c r="K21" s="28">
        <f t="shared" si="4"/>
        <v>1037383.92</v>
      </c>
      <c r="L21" s="28">
        <f t="shared" si="4"/>
        <v>895424.09</v>
      </c>
      <c r="M21" s="28">
        <f t="shared" si="4"/>
        <v>513767.98</v>
      </c>
      <c r="N21" s="28">
        <f t="shared" si="4"/>
        <v>294966.38</v>
      </c>
      <c r="O21" s="28">
        <f aca="true" t="shared" si="5" ref="O21:O29">SUM(B21:N21)</f>
        <v>9450701.790000003</v>
      </c>
    </row>
    <row r="22" spans="1:23" ht="18.75" customHeight="1">
      <c r="A22" s="26" t="s">
        <v>33</v>
      </c>
      <c r="B22" s="28">
        <f>IF(B18&lt;&gt;0,ROUND((B18-1)*B21,2),0)</f>
        <v>176504.58</v>
      </c>
      <c r="C22" s="28">
        <f aca="true" t="shared" si="6" ref="C22:N22">IF(C18&lt;&gt;0,ROUND((C18-1)*C21,2),0)</f>
        <v>162869.58</v>
      </c>
      <c r="D22" s="28">
        <f t="shared" si="6"/>
        <v>196184.08</v>
      </c>
      <c r="E22" s="28">
        <f t="shared" si="6"/>
        <v>-63813.84</v>
      </c>
      <c r="F22" s="28">
        <f t="shared" si="6"/>
        <v>206027.11</v>
      </c>
      <c r="G22" s="28">
        <f t="shared" si="6"/>
        <v>366622.6</v>
      </c>
      <c r="H22" s="28">
        <f t="shared" si="6"/>
        <v>89446.8</v>
      </c>
      <c r="I22" s="28">
        <f t="shared" si="6"/>
        <v>109667.44</v>
      </c>
      <c r="J22" s="28">
        <f t="shared" si="6"/>
        <v>208854.17</v>
      </c>
      <c r="K22" s="28">
        <f t="shared" si="6"/>
        <v>118836.07</v>
      </c>
      <c r="L22" s="28">
        <f t="shared" si="6"/>
        <v>168368.81</v>
      </c>
      <c r="M22" s="28">
        <f t="shared" si="6"/>
        <v>94481.81</v>
      </c>
      <c r="N22" s="28">
        <f t="shared" si="6"/>
        <v>21793.87</v>
      </c>
      <c r="O22" s="28">
        <f t="shared" si="5"/>
        <v>1855843.08</v>
      </c>
      <c r="W22" s="51"/>
    </row>
    <row r="23" spans="1:15" ht="18.75" customHeight="1">
      <c r="A23" s="26" t="s">
        <v>34</v>
      </c>
      <c r="B23" s="28">
        <v>71188.1</v>
      </c>
      <c r="C23" s="28">
        <v>46375.39</v>
      </c>
      <c r="D23" s="28">
        <v>33529.4</v>
      </c>
      <c r="E23" s="28">
        <v>12466.22</v>
      </c>
      <c r="F23" s="28">
        <v>41290.81</v>
      </c>
      <c r="G23" s="28">
        <v>65568.11</v>
      </c>
      <c r="H23" s="28">
        <v>6818.74</v>
      </c>
      <c r="I23" s="28">
        <v>49398.01</v>
      </c>
      <c r="J23" s="28">
        <v>41128.2</v>
      </c>
      <c r="K23" s="28">
        <v>59318.14</v>
      </c>
      <c r="L23" s="28">
        <v>56479.9</v>
      </c>
      <c r="M23" s="28">
        <v>27745.13</v>
      </c>
      <c r="N23" s="28">
        <v>16897.79</v>
      </c>
      <c r="O23" s="28">
        <f t="shared" si="5"/>
        <v>528203.9400000001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1127.97</v>
      </c>
      <c r="C26" s="28">
        <v>837.23</v>
      </c>
      <c r="D26" s="28">
        <v>729.55</v>
      </c>
      <c r="E26" s="28">
        <v>218.06</v>
      </c>
      <c r="F26" s="28">
        <v>788.77</v>
      </c>
      <c r="G26" s="28">
        <v>1111.82</v>
      </c>
      <c r="H26" s="28">
        <v>191.14</v>
      </c>
      <c r="I26" s="28">
        <v>861.46</v>
      </c>
      <c r="J26" s="28">
        <v>729.55</v>
      </c>
      <c r="K26" s="28">
        <v>939.53</v>
      </c>
      <c r="L26" s="28">
        <v>866.84</v>
      </c>
      <c r="M26" s="28">
        <v>492.65</v>
      </c>
      <c r="N26" s="28">
        <v>255.71</v>
      </c>
      <c r="O26" s="28">
        <f t="shared" si="5"/>
        <v>9150.279999999999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</v>
      </c>
      <c r="C27" s="28">
        <v>734.49</v>
      </c>
      <c r="D27" s="28">
        <v>644.17</v>
      </c>
      <c r="E27" s="28">
        <v>196.77</v>
      </c>
      <c r="F27" s="28">
        <v>648.24</v>
      </c>
      <c r="G27" s="28">
        <v>873.33</v>
      </c>
      <c r="H27" s="28">
        <v>161.72</v>
      </c>
      <c r="I27" s="28">
        <v>683.29</v>
      </c>
      <c r="J27" s="28">
        <v>653.62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7809.76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-49720</v>
      </c>
      <c r="C31" s="28">
        <f aca="true" t="shared" si="7" ref="C31:O31">+C32+C34+C47+C48+C49+C54-C55</f>
        <v>-53244.4</v>
      </c>
      <c r="D31" s="28">
        <f t="shared" si="7"/>
        <v>-31776.8</v>
      </c>
      <c r="E31" s="28">
        <f t="shared" si="7"/>
        <v>-8294</v>
      </c>
      <c r="F31" s="28">
        <f t="shared" si="7"/>
        <v>-29832</v>
      </c>
      <c r="G31" s="28">
        <f t="shared" si="7"/>
        <v>-44308</v>
      </c>
      <c r="H31" s="28">
        <f t="shared" si="7"/>
        <v>-8131.2</v>
      </c>
      <c r="I31" s="28">
        <f t="shared" si="7"/>
        <v>-63782.4</v>
      </c>
      <c r="J31" s="28">
        <f t="shared" si="7"/>
        <v>-39749.6</v>
      </c>
      <c r="K31" s="28">
        <f t="shared" si="7"/>
        <v>-30879.2</v>
      </c>
      <c r="L31" s="28">
        <f t="shared" si="7"/>
        <v>-24147.2</v>
      </c>
      <c r="M31" s="28">
        <f t="shared" si="7"/>
        <v>-21335.6</v>
      </c>
      <c r="N31" s="28">
        <f t="shared" si="7"/>
        <v>-16592.4</v>
      </c>
      <c r="O31" s="28">
        <f t="shared" si="7"/>
        <v>-421792.8</v>
      </c>
    </row>
    <row r="32" spans="1:15" ht="18.75" customHeight="1">
      <c r="A32" s="26" t="s">
        <v>38</v>
      </c>
      <c r="B32" s="29">
        <f>+B33</f>
        <v>-49720</v>
      </c>
      <c r="C32" s="29">
        <f>+C33</f>
        <v>-53244.4</v>
      </c>
      <c r="D32" s="29">
        <f aca="true" t="shared" si="8" ref="D32:O32">+D33</f>
        <v>-31776.8</v>
      </c>
      <c r="E32" s="29">
        <f t="shared" si="8"/>
        <v>-8294</v>
      </c>
      <c r="F32" s="29">
        <f t="shared" si="8"/>
        <v>-29832</v>
      </c>
      <c r="G32" s="29">
        <f t="shared" si="8"/>
        <v>-44308</v>
      </c>
      <c r="H32" s="29">
        <f t="shared" si="8"/>
        <v>-8131.2</v>
      </c>
      <c r="I32" s="29">
        <f t="shared" si="8"/>
        <v>-63782.4</v>
      </c>
      <c r="J32" s="29">
        <f t="shared" si="8"/>
        <v>-39749.6</v>
      </c>
      <c r="K32" s="29">
        <f t="shared" si="8"/>
        <v>-30879.2</v>
      </c>
      <c r="L32" s="29">
        <f t="shared" si="8"/>
        <v>-24147.2</v>
      </c>
      <c r="M32" s="29">
        <f t="shared" si="8"/>
        <v>-21335.6</v>
      </c>
      <c r="N32" s="29">
        <f t="shared" si="8"/>
        <v>-16592.4</v>
      </c>
      <c r="O32" s="29">
        <f t="shared" si="8"/>
        <v>-421792.8</v>
      </c>
    </row>
    <row r="33" spans="1:26" ht="18.75" customHeight="1">
      <c r="A33" s="27" t="s">
        <v>39</v>
      </c>
      <c r="B33" s="16">
        <f>ROUND((-B9)*$G$3,2)</f>
        <v>-49720</v>
      </c>
      <c r="C33" s="16">
        <f aca="true" t="shared" si="9" ref="C33:N33">ROUND((-C9)*$G$3,2)</f>
        <v>-53244.4</v>
      </c>
      <c r="D33" s="16">
        <f t="shared" si="9"/>
        <v>-31776.8</v>
      </c>
      <c r="E33" s="16">
        <f t="shared" si="9"/>
        <v>-8294</v>
      </c>
      <c r="F33" s="16">
        <f t="shared" si="9"/>
        <v>-29832</v>
      </c>
      <c r="G33" s="16">
        <f t="shared" si="9"/>
        <v>-44308</v>
      </c>
      <c r="H33" s="16">
        <f t="shared" si="9"/>
        <v>-8131.2</v>
      </c>
      <c r="I33" s="16">
        <f t="shared" si="9"/>
        <v>-63782.4</v>
      </c>
      <c r="J33" s="16">
        <f t="shared" si="9"/>
        <v>-39749.6</v>
      </c>
      <c r="K33" s="16">
        <f t="shared" si="9"/>
        <v>-30879.2</v>
      </c>
      <c r="L33" s="16">
        <f t="shared" si="9"/>
        <v>-24147.2</v>
      </c>
      <c r="M33" s="16">
        <f t="shared" si="9"/>
        <v>-21335.6</v>
      </c>
      <c r="N33" s="16">
        <f t="shared" si="9"/>
        <v>-16592.4</v>
      </c>
      <c r="O33" s="30">
        <f aca="true" t="shared" si="10" ref="O33:O55">SUM(B33:N33)</f>
        <v>-421792.8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1470631.21</v>
      </c>
      <c r="C53" s="34">
        <f aca="true" t="shared" si="13" ref="C53:N53">+C20+C31</f>
        <v>1056355.71</v>
      </c>
      <c r="D53" s="34">
        <f t="shared" si="13"/>
        <v>944021.6299999999</v>
      </c>
      <c r="E53" s="34">
        <f t="shared" si="13"/>
        <v>284748.8299999999</v>
      </c>
      <c r="F53" s="34">
        <f t="shared" si="13"/>
        <v>1019864.2299999997</v>
      </c>
      <c r="G53" s="34">
        <f t="shared" si="13"/>
        <v>1437182.2300000002</v>
      </c>
      <c r="H53" s="34">
        <f t="shared" si="13"/>
        <v>248927.19000000003</v>
      </c>
      <c r="I53" s="34">
        <f t="shared" si="13"/>
        <v>1093093.02</v>
      </c>
      <c r="J53" s="34">
        <f t="shared" si="13"/>
        <v>933449.1</v>
      </c>
      <c r="K53" s="34">
        <f t="shared" si="13"/>
        <v>1228993.3800000001</v>
      </c>
      <c r="L53" s="34">
        <f t="shared" si="13"/>
        <v>1140145.8699999999</v>
      </c>
      <c r="M53" s="34">
        <f t="shared" si="13"/>
        <v>646355.13</v>
      </c>
      <c r="N53" s="34">
        <f t="shared" si="13"/>
        <v>327865.32</v>
      </c>
      <c r="O53" s="34">
        <f>SUM(B53:N53)</f>
        <v>11831632.850000001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1470631.21</v>
      </c>
      <c r="C59" s="42">
        <f t="shared" si="14"/>
        <v>1056355.71</v>
      </c>
      <c r="D59" s="42">
        <f t="shared" si="14"/>
        <v>944021.63</v>
      </c>
      <c r="E59" s="42">
        <f t="shared" si="14"/>
        <v>284748.83</v>
      </c>
      <c r="F59" s="42">
        <f t="shared" si="14"/>
        <v>1019864.24</v>
      </c>
      <c r="G59" s="42">
        <f t="shared" si="14"/>
        <v>1437182.23</v>
      </c>
      <c r="H59" s="42">
        <f t="shared" si="14"/>
        <v>248927.19</v>
      </c>
      <c r="I59" s="42">
        <f t="shared" si="14"/>
        <v>1093093.03</v>
      </c>
      <c r="J59" s="42">
        <f t="shared" si="14"/>
        <v>933449.1</v>
      </c>
      <c r="K59" s="42">
        <f t="shared" si="14"/>
        <v>1228993.38</v>
      </c>
      <c r="L59" s="42">
        <f t="shared" si="14"/>
        <v>1140145.87</v>
      </c>
      <c r="M59" s="42">
        <f t="shared" si="14"/>
        <v>646355.13</v>
      </c>
      <c r="N59" s="42">
        <f t="shared" si="14"/>
        <v>327865.31</v>
      </c>
      <c r="O59" s="34">
        <f t="shared" si="14"/>
        <v>11831632.860000003</v>
      </c>
      <c r="Q59"/>
    </row>
    <row r="60" spans="1:18" ht="18.75" customHeight="1">
      <c r="A60" s="26" t="s">
        <v>54</v>
      </c>
      <c r="B60" s="42">
        <v>1202463.2</v>
      </c>
      <c r="C60" s="42">
        <v>756861.82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1959325.02</v>
      </c>
      <c r="P60"/>
      <c r="Q60"/>
      <c r="R60" s="41"/>
    </row>
    <row r="61" spans="1:16" ht="18.75" customHeight="1">
      <c r="A61" s="26" t="s">
        <v>55</v>
      </c>
      <c r="B61" s="42">
        <v>268168.01</v>
      </c>
      <c r="C61" s="42">
        <v>299493.89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567661.9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944021.63</v>
      </c>
      <c r="E62" s="43">
        <v>0</v>
      </c>
      <c r="F62" s="43">
        <v>0</v>
      </c>
      <c r="G62" s="43">
        <v>0</v>
      </c>
      <c r="H62" s="42">
        <v>248927.19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1192948.82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284748.83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284748.83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1019864.24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1019864.24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1437182.23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1437182.23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1093093.03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1093093.03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933449.1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933449.1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1228993.38</v>
      </c>
      <c r="L68" s="29">
        <v>1140145.87</v>
      </c>
      <c r="M68" s="43">
        <v>0</v>
      </c>
      <c r="N68" s="43">
        <v>0</v>
      </c>
      <c r="O68" s="34">
        <f t="shared" si="15"/>
        <v>2369139.25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646355.13</v>
      </c>
      <c r="N69" s="43">
        <v>0</v>
      </c>
      <c r="O69" s="34">
        <f t="shared" si="15"/>
        <v>646355.13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327865.31</v>
      </c>
      <c r="O70" s="46">
        <f t="shared" si="15"/>
        <v>327865.31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2023-04-11T17:29:14Z</dcterms:modified>
  <cp:category/>
  <cp:version/>
  <cp:contentType/>
  <cp:contentStatus/>
</cp:coreProperties>
</file>