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<sst xmlns="http://schemas.openxmlformats.org/spreadsheetml/2006/main" count="88" uniqueCount="85">
  <si>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</si>
  <si>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</si>
  <si>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</si>
  <si>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</si>
  <si>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</si>
  <si>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</si>
  <si>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</si>
  <si>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</si>
  <si>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</si>
  <si>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</si>
  <si>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</si>
  <si>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</si>
  <si>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</si>
  <si>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</si>
  <si>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</si>
  <si>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</si>
  <si>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</si>
  <si>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</si>
  <si>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</si>
  <si>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</si>
  <si>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</si>
  <si>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</si>
  <si>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</si>
  <si>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</si>
  <si>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</si>
  <si>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</si>
  <si>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</si>
  <si>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</si>
  <si>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</si>
  <si>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</si>
  <si>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</si>
  <si>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</si>
  <si>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</si>
  <si>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</si>
  <si>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</si>
  <si>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</si>
  <si>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</si>
  <si>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</si>
  <si>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</si>
  <si>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</si>
  <si>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</si>
  <si>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</si>
  <si>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</si>
  <si>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</si>
  <si>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</si>
  <si>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</si>
  <si>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</si>
  <si>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</si>
  <si>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</si>
  <si>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</si>
  <si>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</si>
  <si>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</si>
  <si>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</si>
  <si>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</si>
  <si>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</si>
  <si>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</si>
  <si>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</si>
  <si>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</si>
  <si>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</si>
  <si>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</si>
  <si>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</si>
  <si>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</si>
  <si>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</si>
  <si>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</si>
  <si>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</si>
  <si>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</si>
  <si>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</si>
  <si>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</si>
  <si>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</si>
  <si>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</si>
  <si>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</si>
  <si>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</si>
  <si>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</si>
  <si>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</si>
  <si>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</si>
  <si>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</si>
  <si>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</si>
  <si>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</si>
  <si>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</si>
  <si>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</si>
  <si>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</si>
  <si>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</si>
  <si>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</si>
  <si>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</si>
  <si>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02/04/23 - VENCIMENTO 10/04/23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</si>
</sst>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143049</v>
      </c>
      <c r="C7" s="9">
        <f t="shared" si="0"/>
        <v>95734</v>
      </c>
      <c r="D7" s="9">
        <f t="shared" si="0"/>
        <v>98382</v>
      </c>
      <c r="E7" s="9">
        <f t="shared" si="0"/>
        <v>24022</v>
      </c>
      <c r="F7" s="9">
        <f t="shared" si="0"/>
        <v>78783</v>
      </c>
      <c r="G7" s="9">
        <f t="shared" si="0"/>
        <v>119750</v>
      </c>
      <c r="H7" s="9">
        <f t="shared" si="0"/>
        <v>14387</v>
      </c>
      <c r="I7" s="9">
        <f t="shared" si="0"/>
        <v>73879</v>
      </c>
      <c r="J7" s="9">
        <f t="shared" si="0"/>
        <v>80768</v>
      </c>
      <c r="K7" s="9">
        <f t="shared" si="0"/>
        <v>132652</v>
      </c>
      <c r="L7" s="9">
        <f t="shared" si="0"/>
        <v>100025</v>
      </c>
      <c r="M7" s="9">
        <f t="shared" si="0"/>
        <v>42110</v>
      </c>
      <c r="N7" s="9">
        <f t="shared" si="0"/>
        <v>23251</v>
      </c>
      <c r="O7" s="9">
        <f t="shared" si="0"/>
        <v>1026792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6642</v>
      </c>
      <c r="C8" s="11">
        <f t="shared" si="1"/>
        <v>6455</v>
      </c>
      <c r="D8" s="11">
        <f t="shared" si="1"/>
        <v>4184</v>
      </c>
      <c r="E8" s="11">
        <f t="shared" si="1"/>
        <v>865</v>
      </c>
      <c r="F8" s="11">
        <f t="shared" si="1"/>
        <v>3348</v>
      </c>
      <c r="G8" s="11">
        <f t="shared" si="1"/>
        <v>5205</v>
      </c>
      <c r="H8" s="11">
        <f t="shared" si="1"/>
        <v>793</v>
      </c>
      <c r="I8" s="11">
        <f t="shared" si="1"/>
        <v>5363</v>
      </c>
      <c r="J8" s="11">
        <f t="shared" si="1"/>
        <v>4613</v>
      </c>
      <c r="K8" s="11">
        <f t="shared" si="1"/>
        <v>4573</v>
      </c>
      <c r="L8" s="11">
        <f t="shared" si="1"/>
        <v>3260</v>
      </c>
      <c r="M8" s="11">
        <f t="shared" si="1"/>
        <v>1853</v>
      </c>
      <c r="N8" s="11">
        <f t="shared" si="1"/>
        <v>1298</v>
      </c>
      <c r="O8" s="11">
        <f t="shared" si="1"/>
        <v>48452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6642</v>
      </c>
      <c r="C9" s="11">
        <v>6455</v>
      </c>
      <c r="D9" s="11">
        <v>4184</v>
      </c>
      <c r="E9" s="11">
        <v>865</v>
      </c>
      <c r="F9" s="11">
        <v>3348</v>
      </c>
      <c r="G9" s="11">
        <v>5205</v>
      </c>
      <c r="H9" s="11">
        <v>793</v>
      </c>
      <c r="I9" s="11">
        <v>5363</v>
      </c>
      <c r="J9" s="11">
        <v>4613</v>
      </c>
      <c r="K9" s="11">
        <v>4571</v>
      </c>
      <c r="L9" s="11">
        <v>3260</v>
      </c>
      <c r="M9" s="11">
        <v>1850</v>
      </c>
      <c r="N9" s="11">
        <v>1291</v>
      </c>
      <c r="O9" s="11">
        <f>SUM(B9:N9)</f>
        <v>48440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3</v>
      </c>
      <c r="N10" s="13">
        <v>7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136407</v>
      </c>
      <c r="C11" s="13">
        <v>89279</v>
      </c>
      <c r="D11" s="13">
        <v>94198</v>
      </c>
      <c r="E11" s="13">
        <v>23157</v>
      </c>
      <c r="F11" s="13">
        <v>75435</v>
      </c>
      <c r="G11" s="13">
        <v>114545</v>
      </c>
      <c r="H11" s="13">
        <v>13594</v>
      </c>
      <c r="I11" s="13">
        <v>68516</v>
      </c>
      <c r="J11" s="13">
        <v>76155</v>
      </c>
      <c r="K11" s="13">
        <v>128079</v>
      </c>
      <c r="L11" s="13">
        <v>96765</v>
      </c>
      <c r="M11" s="13">
        <v>40257</v>
      </c>
      <c r="N11" s="13">
        <v>21953</v>
      </c>
      <c r="O11" s="11">
        <f>SUM(B11:N11)</f>
        <v>978340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12579</v>
      </c>
      <c r="C12" s="13">
        <v>10772</v>
      </c>
      <c r="D12" s="13">
        <v>9422</v>
      </c>
      <c r="E12" s="13">
        <v>3117</v>
      </c>
      <c r="F12" s="13">
        <v>9097</v>
      </c>
      <c r="G12" s="13">
        <v>14772</v>
      </c>
      <c r="H12" s="13">
        <v>1999</v>
      </c>
      <c r="I12" s="13">
        <v>8726</v>
      </c>
      <c r="J12" s="13">
        <v>8774</v>
      </c>
      <c r="K12" s="13">
        <v>10521</v>
      </c>
      <c r="L12" s="13">
        <v>7894</v>
      </c>
      <c r="M12" s="13">
        <v>2858</v>
      </c>
      <c r="N12" s="13">
        <v>1130</v>
      </c>
      <c r="O12" s="11">
        <f>SUM(B12:N12)</f>
        <v>101661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123828</v>
      </c>
      <c r="C13" s="15">
        <f t="shared" si="2"/>
        <v>78507</v>
      </c>
      <c r="D13" s="15">
        <f t="shared" si="2"/>
        <v>84776</v>
      </c>
      <c r="E13" s="15">
        <f t="shared" si="2"/>
        <v>20040</v>
      </c>
      <c r="F13" s="15">
        <f t="shared" si="2"/>
        <v>66338</v>
      </c>
      <c r="G13" s="15">
        <f t="shared" si="2"/>
        <v>99773</v>
      </c>
      <c r="H13" s="15">
        <f t="shared" si="2"/>
        <v>11595</v>
      </c>
      <c r="I13" s="15">
        <f t="shared" si="2"/>
        <v>59790</v>
      </c>
      <c r="J13" s="15">
        <f t="shared" si="2"/>
        <v>67381</v>
      </c>
      <c r="K13" s="15">
        <f t="shared" si="2"/>
        <v>117558</v>
      </c>
      <c r="L13" s="15">
        <f t="shared" si="2"/>
        <v>88871</v>
      </c>
      <c r="M13" s="15">
        <f t="shared" si="2"/>
        <v>37399</v>
      </c>
      <c r="N13" s="15">
        <f t="shared" si="2"/>
        <v>20823</v>
      </c>
      <c r="O13" s="11">
        <f>SUM(B13:N13)</f>
        <v>876679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1.195665937529224</v>
      </c>
      <c r="C18" s="19">
        <v>1.253470041553482</v>
      </c>
      <c r="D18" s="19">
        <v>1.375115217132708</v>
      </c>
      <c r="E18" s="19">
        <v>0.875368877184852</v>
      </c>
      <c r="F18" s="19">
        <v>1.343658817474879</v>
      </c>
      <c r="G18" s="19">
        <v>1.420424241247042</v>
      </c>
      <c r="H18" s="19">
        <v>1.696140761017772</v>
      </c>
      <c r="I18" s="19">
        <v>1.194543886616272</v>
      </c>
      <c r="J18" s="19">
        <v>1.370254433039391</v>
      </c>
      <c r="K18" s="19">
        <v>1.227704172610776</v>
      </c>
      <c r="L18" s="19">
        <v>1.286480664702969</v>
      </c>
      <c r="M18" s="19">
        <v>1.249944276307363</v>
      </c>
      <c r="N18" s="19">
        <v>1.080584655066952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596274.79</v>
      </c>
      <c r="C20" s="24">
        <f t="shared" si="3"/>
        <v>413380.37</v>
      </c>
      <c r="D20" s="24">
        <f t="shared" si="3"/>
        <v>410956.61000000004</v>
      </c>
      <c r="E20" s="24">
        <f t="shared" si="3"/>
        <v>113114.14000000001</v>
      </c>
      <c r="F20" s="24">
        <f t="shared" si="3"/>
        <v>369277.9199999999</v>
      </c>
      <c r="G20" s="24">
        <f t="shared" si="3"/>
        <v>505318.78</v>
      </c>
      <c r="H20" s="24">
        <f t="shared" si="3"/>
        <v>95489.37999999999</v>
      </c>
      <c r="I20" s="24">
        <f t="shared" si="3"/>
        <v>333595.5299999999</v>
      </c>
      <c r="J20" s="24">
        <f t="shared" si="3"/>
        <v>378592.38000000006</v>
      </c>
      <c r="K20" s="24">
        <f t="shared" si="3"/>
        <v>542566.39</v>
      </c>
      <c r="L20" s="24">
        <f t="shared" si="3"/>
        <v>491806.19999999995</v>
      </c>
      <c r="M20" s="24">
        <f t="shared" si="3"/>
        <v>244481.01</v>
      </c>
      <c r="N20" s="24">
        <f t="shared" si="3"/>
        <v>103614.19000000002</v>
      </c>
      <c r="O20" s="24">
        <f>O21+O22+O23+O24+O25+O26+O27+O28+O29</f>
        <v>4598467.6899999995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420049.08</v>
      </c>
      <c r="C21" s="28">
        <f t="shared" si="4"/>
        <v>290409.09</v>
      </c>
      <c r="D21" s="28">
        <f t="shared" si="4"/>
        <v>261735.47</v>
      </c>
      <c r="E21" s="28">
        <f t="shared" si="4"/>
        <v>109177.59</v>
      </c>
      <c r="F21" s="28">
        <f t="shared" si="4"/>
        <v>242935.26</v>
      </c>
      <c r="G21" s="28">
        <f t="shared" si="4"/>
        <v>303829.7</v>
      </c>
      <c r="H21" s="28">
        <f t="shared" si="4"/>
        <v>49009.32</v>
      </c>
      <c r="I21" s="28">
        <f t="shared" si="4"/>
        <v>222530.94</v>
      </c>
      <c r="J21" s="28">
        <f t="shared" si="4"/>
        <v>244694.73</v>
      </c>
      <c r="K21" s="28">
        <f t="shared" si="4"/>
        <v>379875.53</v>
      </c>
      <c r="L21" s="28">
        <f t="shared" si="4"/>
        <v>326151.52</v>
      </c>
      <c r="M21" s="28">
        <f t="shared" si="4"/>
        <v>158443.09</v>
      </c>
      <c r="N21" s="28">
        <f t="shared" si="4"/>
        <v>79023.17</v>
      </c>
      <c r="O21" s="28">
        <f aca="true" t="shared" si="5" ref="O21:O29">SUM(B21:N21)</f>
        <v>3087864.4899999998</v>
      </c>
    </row>
    <row r="22" spans="1:23" ht="18.75" customHeight="1">
      <c r="A22" s="26" t="s">
        <v>33</v>
      </c>
      <c r="B22" s="28">
        <f>IF(B18&lt;&gt;0,ROUND((B18-1)*B21,2),0)</f>
        <v>82189.3</v>
      </c>
      <c r="C22" s="28">
        <f aca="true" t="shared" si="6" ref="C22:N22">IF(C18&lt;&gt;0,ROUND((C18-1)*C21,2),0)</f>
        <v>73610</v>
      </c>
      <c r="D22" s="28">
        <f t="shared" si="6"/>
        <v>98180.96</v>
      </c>
      <c r="E22" s="28">
        <f t="shared" si="6"/>
        <v>-13606.93</v>
      </c>
      <c r="F22" s="28">
        <f t="shared" si="6"/>
        <v>83486.84</v>
      </c>
      <c r="G22" s="28">
        <f t="shared" si="6"/>
        <v>127737.37</v>
      </c>
      <c r="H22" s="28">
        <f t="shared" si="6"/>
        <v>34117.39</v>
      </c>
      <c r="I22" s="28">
        <f t="shared" si="6"/>
        <v>43292.03</v>
      </c>
      <c r="J22" s="28">
        <f t="shared" si="6"/>
        <v>90599.31</v>
      </c>
      <c r="K22" s="28">
        <f t="shared" si="6"/>
        <v>86499.24</v>
      </c>
      <c r="L22" s="28">
        <f t="shared" si="6"/>
        <v>93436.1</v>
      </c>
      <c r="M22" s="28">
        <f t="shared" si="6"/>
        <v>39601.94</v>
      </c>
      <c r="N22" s="28">
        <f t="shared" si="6"/>
        <v>6368.05</v>
      </c>
      <c r="O22" s="28">
        <f t="shared" si="5"/>
        <v>845511.6000000001</v>
      </c>
      <c r="W22" s="51"/>
    </row>
    <row r="23" spans="1:15" ht="18.75" customHeight="1">
      <c r="A23" s="26" t="s">
        <v>34</v>
      </c>
      <c r="B23" s="28">
        <v>28489.32</v>
      </c>
      <c r="C23" s="28">
        <v>20144.27</v>
      </c>
      <c r="D23" s="28">
        <v>17878.9</v>
      </c>
      <c r="E23" s="28">
        <v>6550.08</v>
      </c>
      <c r="F23" s="28">
        <v>17423.42</v>
      </c>
      <c r="G23" s="28">
        <v>28205.64</v>
      </c>
      <c r="H23" s="28">
        <v>3959.93</v>
      </c>
      <c r="I23" s="28">
        <v>21711.36</v>
      </c>
      <c r="J23" s="28">
        <v>19216.46</v>
      </c>
      <c r="K23" s="28">
        <v>31574.51</v>
      </c>
      <c r="L23" s="28">
        <v>27966.79</v>
      </c>
      <c r="M23" s="28">
        <v>14707.87</v>
      </c>
      <c r="N23" s="28">
        <v>7447.47</v>
      </c>
      <c r="O23" s="28">
        <f t="shared" si="5"/>
        <v>245276.02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1305.64</v>
      </c>
      <c r="C26" s="28">
        <v>947.6</v>
      </c>
      <c r="D26" s="28">
        <v>928.76</v>
      </c>
      <c r="E26" s="28">
        <v>253.05</v>
      </c>
      <c r="F26" s="28">
        <v>845.3</v>
      </c>
      <c r="G26" s="28">
        <v>1127.97</v>
      </c>
      <c r="H26" s="28">
        <v>218.06</v>
      </c>
      <c r="I26" s="28">
        <v>713.39</v>
      </c>
      <c r="J26" s="28">
        <v>872.22</v>
      </c>
      <c r="K26" s="28">
        <v>1222.19</v>
      </c>
      <c r="L26" s="28">
        <v>1098.36</v>
      </c>
      <c r="M26" s="28">
        <v>524.95</v>
      </c>
      <c r="N26" s="28">
        <v>231.53</v>
      </c>
      <c r="O26" s="28">
        <f t="shared" si="5"/>
        <v>10289.020000000004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</v>
      </c>
      <c r="C27" s="28">
        <v>734.49</v>
      </c>
      <c r="D27" s="28">
        <v>644.17</v>
      </c>
      <c r="E27" s="28">
        <v>196.77</v>
      </c>
      <c r="F27" s="28">
        <v>648.24</v>
      </c>
      <c r="G27" s="28">
        <v>873.33</v>
      </c>
      <c r="H27" s="28">
        <v>161.72</v>
      </c>
      <c r="I27" s="28">
        <v>683.29</v>
      </c>
      <c r="J27" s="28">
        <v>653.62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7809.76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-29224.8</v>
      </c>
      <c r="C31" s="28">
        <f aca="true" t="shared" si="7" ref="C31:O31">+C32+C34+C47+C48+C49+C54-C55</f>
        <v>-28402</v>
      </c>
      <c r="D31" s="28">
        <f t="shared" si="7"/>
        <v>-18409.6</v>
      </c>
      <c r="E31" s="28">
        <f t="shared" si="7"/>
        <v>-3806</v>
      </c>
      <c r="F31" s="28">
        <f t="shared" si="7"/>
        <v>-14731.2</v>
      </c>
      <c r="G31" s="28">
        <f t="shared" si="7"/>
        <v>-22902</v>
      </c>
      <c r="H31" s="28">
        <f t="shared" si="7"/>
        <v>-3489.2</v>
      </c>
      <c r="I31" s="28">
        <f t="shared" si="7"/>
        <v>-23597.2</v>
      </c>
      <c r="J31" s="28">
        <f t="shared" si="7"/>
        <v>-20297.2</v>
      </c>
      <c r="K31" s="28">
        <f t="shared" si="7"/>
        <v>-425112.4</v>
      </c>
      <c r="L31" s="28">
        <f t="shared" si="7"/>
        <v>-383344</v>
      </c>
      <c r="M31" s="28">
        <f t="shared" si="7"/>
        <v>-8140</v>
      </c>
      <c r="N31" s="28">
        <f t="shared" si="7"/>
        <v>-5680.4</v>
      </c>
      <c r="O31" s="28">
        <f t="shared" si="7"/>
        <v>-987136</v>
      </c>
    </row>
    <row r="32" spans="1:15" ht="18.75" customHeight="1">
      <c r="A32" s="26" t="s">
        <v>38</v>
      </c>
      <c r="B32" s="29">
        <f>+B33</f>
        <v>-29224.8</v>
      </c>
      <c r="C32" s="29">
        <f>+C33</f>
        <v>-28402</v>
      </c>
      <c r="D32" s="29">
        <f aca="true" t="shared" si="8" ref="D32:O32">+D33</f>
        <v>-18409.6</v>
      </c>
      <c r="E32" s="29">
        <f t="shared" si="8"/>
        <v>-3806</v>
      </c>
      <c r="F32" s="29">
        <f t="shared" si="8"/>
        <v>-14731.2</v>
      </c>
      <c r="G32" s="29">
        <f t="shared" si="8"/>
        <v>-22902</v>
      </c>
      <c r="H32" s="29">
        <f t="shared" si="8"/>
        <v>-3489.2</v>
      </c>
      <c r="I32" s="29">
        <f t="shared" si="8"/>
        <v>-23597.2</v>
      </c>
      <c r="J32" s="29">
        <f t="shared" si="8"/>
        <v>-20297.2</v>
      </c>
      <c r="K32" s="29">
        <f t="shared" si="8"/>
        <v>-20112.4</v>
      </c>
      <c r="L32" s="29">
        <f t="shared" si="8"/>
        <v>-14344</v>
      </c>
      <c r="M32" s="29">
        <f t="shared" si="8"/>
        <v>-8140</v>
      </c>
      <c r="N32" s="29">
        <f t="shared" si="8"/>
        <v>-5680.4</v>
      </c>
      <c r="O32" s="29">
        <f t="shared" si="8"/>
        <v>-213136</v>
      </c>
    </row>
    <row r="33" spans="1:26" ht="18.75" customHeight="1">
      <c r="A33" s="27" t="s">
        <v>39</v>
      </c>
      <c r="B33" s="16">
        <f>ROUND((-B9)*$G$3,2)</f>
        <v>-29224.8</v>
      </c>
      <c r="C33" s="16">
        <f aca="true" t="shared" si="9" ref="C33:N33">ROUND((-C9)*$G$3,2)</f>
        <v>-28402</v>
      </c>
      <c r="D33" s="16">
        <f t="shared" si="9"/>
        <v>-18409.6</v>
      </c>
      <c r="E33" s="16">
        <f t="shared" si="9"/>
        <v>-3806</v>
      </c>
      <c r="F33" s="16">
        <f t="shared" si="9"/>
        <v>-14731.2</v>
      </c>
      <c r="G33" s="16">
        <f t="shared" si="9"/>
        <v>-22902</v>
      </c>
      <c r="H33" s="16">
        <f t="shared" si="9"/>
        <v>-3489.2</v>
      </c>
      <c r="I33" s="16">
        <f t="shared" si="9"/>
        <v>-23597.2</v>
      </c>
      <c r="J33" s="16">
        <f t="shared" si="9"/>
        <v>-20297.2</v>
      </c>
      <c r="K33" s="16">
        <f t="shared" si="9"/>
        <v>-20112.4</v>
      </c>
      <c r="L33" s="16">
        <f t="shared" si="9"/>
        <v>-14344</v>
      </c>
      <c r="M33" s="16">
        <f t="shared" si="9"/>
        <v>-8140</v>
      </c>
      <c r="N33" s="16">
        <f t="shared" si="9"/>
        <v>-5680.4</v>
      </c>
      <c r="O33" s="30">
        <f aca="true" t="shared" si="10" ref="O33:O55">SUM(B33:N33)</f>
        <v>-213136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567049.99</v>
      </c>
      <c r="C53" s="34">
        <f aca="true" t="shared" si="13" ref="C53:N53">+C20+C31</f>
        <v>384978.37</v>
      </c>
      <c r="D53" s="34">
        <f t="shared" si="13"/>
        <v>392547.01000000007</v>
      </c>
      <c r="E53" s="34">
        <f t="shared" si="13"/>
        <v>109308.14000000001</v>
      </c>
      <c r="F53" s="34">
        <f t="shared" si="13"/>
        <v>354546.7199999999</v>
      </c>
      <c r="G53" s="34">
        <f t="shared" si="13"/>
        <v>482416.78</v>
      </c>
      <c r="H53" s="34">
        <f t="shared" si="13"/>
        <v>92000.18</v>
      </c>
      <c r="I53" s="34">
        <f t="shared" si="13"/>
        <v>309998.3299999999</v>
      </c>
      <c r="J53" s="34">
        <f t="shared" si="13"/>
        <v>358295.18000000005</v>
      </c>
      <c r="K53" s="34">
        <f t="shared" si="13"/>
        <v>117453.98999999999</v>
      </c>
      <c r="L53" s="34">
        <f t="shared" si="13"/>
        <v>108462.19999999995</v>
      </c>
      <c r="M53" s="34">
        <f t="shared" si="13"/>
        <v>236341.01</v>
      </c>
      <c r="N53" s="34">
        <f t="shared" si="13"/>
        <v>97933.79000000002</v>
      </c>
      <c r="O53" s="34">
        <f>SUM(B53:N53)</f>
        <v>3611331.6900000004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567049.99</v>
      </c>
      <c r="C59" s="42">
        <f t="shared" si="14"/>
        <v>384978.38</v>
      </c>
      <c r="D59" s="42">
        <f t="shared" si="14"/>
        <v>392547.01</v>
      </c>
      <c r="E59" s="42">
        <f t="shared" si="14"/>
        <v>109308.14</v>
      </c>
      <c r="F59" s="42">
        <f t="shared" si="14"/>
        <v>354546.72</v>
      </c>
      <c r="G59" s="42">
        <f t="shared" si="14"/>
        <v>482416.78</v>
      </c>
      <c r="H59" s="42">
        <f t="shared" si="14"/>
        <v>92000.17</v>
      </c>
      <c r="I59" s="42">
        <f t="shared" si="14"/>
        <v>309998.33</v>
      </c>
      <c r="J59" s="42">
        <f t="shared" si="14"/>
        <v>358295.18</v>
      </c>
      <c r="K59" s="42">
        <f t="shared" si="14"/>
        <v>117454</v>
      </c>
      <c r="L59" s="42">
        <f t="shared" si="14"/>
        <v>108462.2</v>
      </c>
      <c r="M59" s="42">
        <f t="shared" si="14"/>
        <v>236341.01</v>
      </c>
      <c r="N59" s="42">
        <f t="shared" si="14"/>
        <v>97933.8</v>
      </c>
      <c r="O59" s="34">
        <f t="shared" si="14"/>
        <v>3611331.71</v>
      </c>
      <c r="Q59"/>
    </row>
    <row r="60" spans="1:18" ht="18.75" customHeight="1">
      <c r="A60" s="26" t="s">
        <v>54</v>
      </c>
      <c r="B60" s="42">
        <v>470562.41</v>
      </c>
      <c r="C60" s="42">
        <v>280183.92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750746.33</v>
      </c>
      <c r="P60"/>
      <c r="Q60"/>
      <c r="R60" s="41"/>
    </row>
    <row r="61" spans="1:16" ht="18.75" customHeight="1">
      <c r="A61" s="26" t="s">
        <v>55</v>
      </c>
      <c r="B61" s="42">
        <v>96487.58</v>
      </c>
      <c r="C61" s="42">
        <v>104794.46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201282.04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392547.01</v>
      </c>
      <c r="E62" s="43">
        <v>0</v>
      </c>
      <c r="F62" s="43">
        <v>0</v>
      </c>
      <c r="G62" s="43">
        <v>0</v>
      </c>
      <c r="H62" s="42">
        <v>92000.17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484547.18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109308.14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109308.14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354546.72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354546.72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482416.78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482416.78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309998.33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309998.33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358295.18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358295.18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117454</v>
      </c>
      <c r="L68" s="29">
        <v>108462.2</v>
      </c>
      <c r="M68" s="43">
        <v>0</v>
      </c>
      <c r="N68" s="43">
        <v>0</v>
      </c>
      <c r="O68" s="34">
        <f t="shared" si="15"/>
        <v>225916.2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236341.01</v>
      </c>
      <c r="N69" s="43">
        <v>0</v>
      </c>
      <c r="O69" s="34">
        <f t="shared" si="15"/>
        <v>236341.01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97933.8</v>
      </c>
      <c r="O70" s="46">
        <f t="shared" si="15"/>
        <v>97933.8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2023-04-06T18:17:37Z</dcterms:modified>
  <cp:category/>
  <cp:version/>
  <cp:contentType/>
  <cp:contentStatus/>
</cp:coreProperties>
</file>