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<sst xmlns="http://schemas.openxmlformats.org/spreadsheetml/2006/main" count="88" uniqueCount="85">
  <si>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</si>
  <si>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</si>
  <si>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</si>
  <si>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</si>
  <si>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</si>
  <si>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</si>
  <si>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</si>
  <si>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</si>
  <si>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</si>
  <si>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</si>
  <si>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</si>
  <si>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</si>
  <si>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</si>
  <si>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</si>
  <si>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</si>
  <si>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</si>
  <si>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</si>
  <si>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</si>
  <si>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</si>
  <si>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</si>
  <si>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</si>
  <si>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</si>
  <si>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</si>
  <si>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</si>
  <si>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</si>
  <si>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</si>
  <si>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</si>
  <si>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</si>
  <si>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</si>
  <si>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</si>
  <si>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</si>
  <si>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</si>
  <si>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</si>
  <si>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</si>
  <si>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</si>
  <si>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</si>
  <si>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</si>
  <si>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</si>
  <si>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</si>
  <si>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</si>
  <si>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</si>
  <si>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</si>
  <si>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</si>
  <si>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</si>
  <si>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</si>
  <si>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</si>
  <si>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</si>
  <si>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</si>
  <si>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</si>
  <si>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</si>
  <si>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</si>
  <si>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</si>
  <si>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</si>
  <si>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</si>
  <si>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</si>
  <si>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</si>
  <si>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</si>
  <si>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</si>
  <si>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</si>
  <si>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</si>
  <si>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</si>
  <si>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</si>
  <si>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</si>
  <si>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</si>
  <si>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</si>
  <si>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</si>
  <si>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</si>
  <si>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</si>
  <si>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</si>
  <si>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</si>
  <si>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</si>
  <si>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</si>
  <si>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</si>
  <si>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</si>
  <si>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</si>
  <si>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</si>
  <si>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</si>
  <si>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</si>
  <si>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</si>
  <si>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</si>
  <si>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</si>
  <si>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</si>
  <si>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</si>
  <si>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</si>
  <si>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01/04/23 - VENCIMENTO 10/04/23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</si>
</sst>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272807</v>
      </c>
      <c r="C7" s="9">
        <f t="shared" si="0"/>
        <v>181877</v>
      </c>
      <c r="D7" s="9">
        <f t="shared" si="0"/>
        <v>190172</v>
      </c>
      <c r="E7" s="9">
        <f t="shared" si="0"/>
        <v>49143</v>
      </c>
      <c r="F7" s="9">
        <f t="shared" si="0"/>
        <v>145710</v>
      </c>
      <c r="G7" s="9">
        <f t="shared" si="0"/>
        <v>233223</v>
      </c>
      <c r="H7" s="9">
        <f t="shared" si="0"/>
        <v>28474</v>
      </c>
      <c r="I7" s="9">
        <f t="shared" si="0"/>
        <v>176568</v>
      </c>
      <c r="J7" s="9">
        <f t="shared" si="0"/>
        <v>151666</v>
      </c>
      <c r="K7" s="9">
        <f t="shared" si="0"/>
        <v>237560</v>
      </c>
      <c r="L7" s="9">
        <f t="shared" si="0"/>
        <v>179751</v>
      </c>
      <c r="M7" s="9">
        <f t="shared" si="0"/>
        <v>80151</v>
      </c>
      <c r="N7" s="9">
        <f t="shared" si="0"/>
        <v>51663</v>
      </c>
      <c r="O7" s="9">
        <f t="shared" si="0"/>
        <v>1978765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10797</v>
      </c>
      <c r="C8" s="11">
        <f t="shared" si="1"/>
        <v>11076</v>
      </c>
      <c r="D8" s="11">
        <f t="shared" si="1"/>
        <v>7337</v>
      </c>
      <c r="E8" s="11">
        <f t="shared" si="1"/>
        <v>1731</v>
      </c>
      <c r="F8" s="11">
        <f t="shared" si="1"/>
        <v>5594</v>
      </c>
      <c r="G8" s="11">
        <f t="shared" si="1"/>
        <v>8536</v>
      </c>
      <c r="H8" s="11">
        <f t="shared" si="1"/>
        <v>1517</v>
      </c>
      <c r="I8" s="11">
        <f t="shared" si="1"/>
        <v>11561</v>
      </c>
      <c r="J8" s="11">
        <f t="shared" si="1"/>
        <v>8024</v>
      </c>
      <c r="K8" s="11">
        <f t="shared" si="1"/>
        <v>7007</v>
      </c>
      <c r="L8" s="11">
        <f t="shared" si="1"/>
        <v>5329</v>
      </c>
      <c r="M8" s="11">
        <f t="shared" si="1"/>
        <v>3341</v>
      </c>
      <c r="N8" s="11">
        <f t="shared" si="1"/>
        <v>2943</v>
      </c>
      <c r="O8" s="11">
        <f t="shared" si="1"/>
        <v>84793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10797</v>
      </c>
      <c r="C9" s="11">
        <v>11076</v>
      </c>
      <c r="D9" s="11">
        <v>7337</v>
      </c>
      <c r="E9" s="11">
        <v>1731</v>
      </c>
      <c r="F9" s="11">
        <v>5594</v>
      </c>
      <c r="G9" s="11">
        <v>8536</v>
      </c>
      <c r="H9" s="11">
        <v>1517</v>
      </c>
      <c r="I9" s="11">
        <v>11561</v>
      </c>
      <c r="J9" s="11">
        <v>8024</v>
      </c>
      <c r="K9" s="11">
        <v>6998</v>
      </c>
      <c r="L9" s="11">
        <v>5329</v>
      </c>
      <c r="M9" s="11">
        <v>3337</v>
      </c>
      <c r="N9" s="11">
        <v>2930</v>
      </c>
      <c r="O9" s="11">
        <f>SUM(B9:N9)</f>
        <v>84767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4</v>
      </c>
      <c r="N10" s="13">
        <v>13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262010</v>
      </c>
      <c r="C11" s="13">
        <v>170801</v>
      </c>
      <c r="D11" s="13">
        <v>182835</v>
      </c>
      <c r="E11" s="13">
        <v>47412</v>
      </c>
      <c r="F11" s="13">
        <v>140116</v>
      </c>
      <c r="G11" s="13">
        <v>224687</v>
      </c>
      <c r="H11" s="13">
        <v>26957</v>
      </c>
      <c r="I11" s="13">
        <v>165007</v>
      </c>
      <c r="J11" s="13">
        <v>143642</v>
      </c>
      <c r="K11" s="13">
        <v>230553</v>
      </c>
      <c r="L11" s="13">
        <v>174422</v>
      </c>
      <c r="M11" s="13">
        <v>76810</v>
      </c>
      <c r="N11" s="13">
        <v>48720</v>
      </c>
      <c r="O11" s="11">
        <f>SUM(B11:N11)</f>
        <v>1893972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20405</v>
      </c>
      <c r="C12" s="13">
        <v>16830</v>
      </c>
      <c r="D12" s="13">
        <v>15065</v>
      </c>
      <c r="E12" s="13">
        <v>5418</v>
      </c>
      <c r="F12" s="13">
        <v>14121</v>
      </c>
      <c r="G12" s="13">
        <v>24586</v>
      </c>
      <c r="H12" s="13">
        <v>3205</v>
      </c>
      <c r="I12" s="13">
        <v>17186</v>
      </c>
      <c r="J12" s="13">
        <v>13198</v>
      </c>
      <c r="K12" s="13">
        <v>16682</v>
      </c>
      <c r="L12" s="13">
        <v>11875</v>
      </c>
      <c r="M12" s="13">
        <v>4382</v>
      </c>
      <c r="N12" s="13">
        <v>2171</v>
      </c>
      <c r="O12" s="11">
        <f>SUM(B12:N12)</f>
        <v>165124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241605</v>
      </c>
      <c r="C13" s="15">
        <f t="shared" si="2"/>
        <v>153971</v>
      </c>
      <c r="D13" s="15">
        <f t="shared" si="2"/>
        <v>167770</v>
      </c>
      <c r="E13" s="15">
        <f t="shared" si="2"/>
        <v>41994</v>
      </c>
      <c r="F13" s="15">
        <f t="shared" si="2"/>
        <v>125995</v>
      </c>
      <c r="G13" s="15">
        <f t="shared" si="2"/>
        <v>200101</v>
      </c>
      <c r="H13" s="15">
        <f t="shared" si="2"/>
        <v>23752</v>
      </c>
      <c r="I13" s="15">
        <f t="shared" si="2"/>
        <v>147821</v>
      </c>
      <c r="J13" s="15">
        <f t="shared" si="2"/>
        <v>130444</v>
      </c>
      <c r="K13" s="15">
        <f t="shared" si="2"/>
        <v>213871</v>
      </c>
      <c r="L13" s="15">
        <f t="shared" si="2"/>
        <v>162547</v>
      </c>
      <c r="M13" s="15">
        <f t="shared" si="2"/>
        <v>72428</v>
      </c>
      <c r="N13" s="15">
        <f t="shared" si="2"/>
        <v>46549</v>
      </c>
      <c r="O13" s="11">
        <f>SUM(B13:N13)</f>
        <v>1728848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1.195095410403868</v>
      </c>
      <c r="C18" s="19">
        <v>1.254883495653586</v>
      </c>
      <c r="D18" s="19">
        <v>1.370898590326384</v>
      </c>
      <c r="E18" s="19">
        <v>0.893935504060714</v>
      </c>
      <c r="F18" s="19">
        <v>1.339201195154083</v>
      </c>
      <c r="G18" s="19">
        <v>1.417372950765464</v>
      </c>
      <c r="H18" s="19">
        <v>1.633624342618329</v>
      </c>
      <c r="I18" s="19">
        <v>1.193275149406018</v>
      </c>
      <c r="J18" s="19">
        <v>1.369459447578358</v>
      </c>
      <c r="K18" s="19">
        <v>1.210546535955738</v>
      </c>
      <c r="L18" s="19">
        <v>1.285555781852272</v>
      </c>
      <c r="M18" s="19">
        <v>1.255068132148429</v>
      </c>
      <c r="N18" s="19">
        <v>1.086537485521966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1069013.21</v>
      </c>
      <c r="C20" s="24">
        <f t="shared" si="3"/>
        <v>754730.84</v>
      </c>
      <c r="D20" s="24">
        <f t="shared" si="3"/>
        <v>753126.09</v>
      </c>
      <c r="E20" s="24">
        <f t="shared" si="3"/>
        <v>219560.31999999998</v>
      </c>
      <c r="F20" s="24">
        <f t="shared" si="3"/>
        <v>652353.05</v>
      </c>
      <c r="G20" s="24">
        <f t="shared" si="3"/>
        <v>923794.1799999998</v>
      </c>
      <c r="H20" s="24">
        <f t="shared" si="3"/>
        <v>171758.90000000002</v>
      </c>
      <c r="I20" s="24">
        <f t="shared" si="3"/>
        <v>713600.16</v>
      </c>
      <c r="J20" s="24">
        <f t="shared" si="3"/>
        <v>682228.19</v>
      </c>
      <c r="K20" s="24">
        <f t="shared" si="3"/>
        <v>907006.91</v>
      </c>
      <c r="L20" s="24">
        <f t="shared" si="3"/>
        <v>836315.3599999999</v>
      </c>
      <c r="M20" s="24">
        <f t="shared" si="3"/>
        <v>428577.95</v>
      </c>
      <c r="N20" s="24">
        <f t="shared" si="3"/>
        <v>212348.68000000005</v>
      </c>
      <c r="O20" s="24">
        <f>O21+O22+O23+O24+O25+O26+O27+O28+O29</f>
        <v>8324413.840000001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801070.47</v>
      </c>
      <c r="C21" s="28">
        <f t="shared" si="4"/>
        <v>551723.88</v>
      </c>
      <c r="D21" s="28">
        <f t="shared" si="4"/>
        <v>505933.59</v>
      </c>
      <c r="E21" s="28">
        <f t="shared" si="4"/>
        <v>223350.02</v>
      </c>
      <c r="F21" s="28">
        <f t="shared" si="4"/>
        <v>449311.36</v>
      </c>
      <c r="G21" s="28">
        <f t="shared" si="4"/>
        <v>591733.4</v>
      </c>
      <c r="H21" s="28">
        <f t="shared" si="4"/>
        <v>96996.68</v>
      </c>
      <c r="I21" s="28">
        <f t="shared" si="4"/>
        <v>531840.47</v>
      </c>
      <c r="J21" s="28">
        <f t="shared" si="4"/>
        <v>459487.31</v>
      </c>
      <c r="K21" s="28">
        <f t="shared" si="4"/>
        <v>680300.57</v>
      </c>
      <c r="L21" s="28">
        <f t="shared" si="4"/>
        <v>586114.09</v>
      </c>
      <c r="M21" s="28">
        <f t="shared" si="4"/>
        <v>301576.15</v>
      </c>
      <c r="N21" s="28">
        <f t="shared" si="4"/>
        <v>175587.04</v>
      </c>
      <c r="O21" s="28">
        <f aca="true" t="shared" si="5" ref="O21:O29">SUM(B21:N21)</f>
        <v>5955025.03</v>
      </c>
    </row>
    <row r="22" spans="1:23" ht="18.75" customHeight="1">
      <c r="A22" s="26" t="s">
        <v>33</v>
      </c>
      <c r="B22" s="28">
        <f>IF(B18&lt;&gt;0,ROUND((B18-1)*B21,2),0)</f>
        <v>156285.17</v>
      </c>
      <c r="C22" s="28">
        <f aca="true" t="shared" si="6" ref="C22:N22">IF(C18&lt;&gt;0,ROUND((C18-1)*C21,2),0)</f>
        <v>140625.31</v>
      </c>
      <c r="D22" s="28">
        <f t="shared" si="6"/>
        <v>187650.06</v>
      </c>
      <c r="E22" s="28">
        <f t="shared" si="6"/>
        <v>-23689.51</v>
      </c>
      <c r="F22" s="28">
        <f t="shared" si="6"/>
        <v>152406.95</v>
      </c>
      <c r="G22" s="28">
        <f t="shared" si="6"/>
        <v>246973.52</v>
      </c>
      <c r="H22" s="28">
        <f t="shared" si="6"/>
        <v>61459.46</v>
      </c>
      <c r="I22" s="28">
        <f t="shared" si="6"/>
        <v>102791.55</v>
      </c>
      <c r="J22" s="28">
        <f t="shared" si="6"/>
        <v>169761.93</v>
      </c>
      <c r="K22" s="28">
        <f t="shared" si="6"/>
        <v>143234.93</v>
      </c>
      <c r="L22" s="28">
        <f t="shared" si="6"/>
        <v>167368.27</v>
      </c>
      <c r="M22" s="28">
        <f t="shared" si="6"/>
        <v>76922.47</v>
      </c>
      <c r="N22" s="28">
        <f t="shared" si="6"/>
        <v>15194.86</v>
      </c>
      <c r="O22" s="28">
        <f t="shared" si="5"/>
        <v>1596984.97</v>
      </c>
      <c r="W22" s="51"/>
    </row>
    <row r="23" spans="1:15" ht="18.75" customHeight="1">
      <c r="A23" s="26" t="s">
        <v>34</v>
      </c>
      <c r="B23" s="28">
        <v>46132.01</v>
      </c>
      <c r="C23" s="28">
        <v>33183.48</v>
      </c>
      <c r="D23" s="28">
        <v>26389.24</v>
      </c>
      <c r="E23" s="28">
        <v>8890.25</v>
      </c>
      <c r="F23" s="28">
        <v>25245.41</v>
      </c>
      <c r="G23" s="28">
        <v>39546.57</v>
      </c>
      <c r="H23" s="28">
        <v>4908.1</v>
      </c>
      <c r="I23" s="28">
        <v>32764.26</v>
      </c>
      <c r="J23" s="28">
        <v>28929.37</v>
      </c>
      <c r="K23" s="28">
        <v>38975.44</v>
      </c>
      <c r="L23" s="28">
        <v>38667.36</v>
      </c>
      <c r="M23" s="28">
        <v>18367.37</v>
      </c>
      <c r="N23" s="28">
        <v>10764.39</v>
      </c>
      <c r="O23" s="28">
        <f t="shared" si="5"/>
        <v>352763.25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1284.11</v>
      </c>
      <c r="C26" s="28">
        <v>928.76</v>
      </c>
      <c r="D26" s="28">
        <v>920.68</v>
      </c>
      <c r="E26" s="28">
        <v>269.21</v>
      </c>
      <c r="F26" s="28">
        <v>802.23</v>
      </c>
      <c r="G26" s="28">
        <v>1122.59</v>
      </c>
      <c r="H26" s="28">
        <v>209.98</v>
      </c>
      <c r="I26" s="28">
        <v>856.07</v>
      </c>
      <c r="J26" s="28">
        <v>839.92</v>
      </c>
      <c r="K26" s="28">
        <v>1101.05</v>
      </c>
      <c r="L26" s="28">
        <v>1012.21</v>
      </c>
      <c r="M26" s="28">
        <v>508.8</v>
      </c>
      <c r="N26" s="28">
        <v>258.42</v>
      </c>
      <c r="O26" s="28">
        <f t="shared" si="5"/>
        <v>10114.029999999997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</v>
      </c>
      <c r="C27" s="28">
        <v>734.49</v>
      </c>
      <c r="D27" s="28">
        <v>644.17</v>
      </c>
      <c r="E27" s="28">
        <v>196.77</v>
      </c>
      <c r="F27" s="28">
        <v>648.24</v>
      </c>
      <c r="G27" s="28">
        <v>873.33</v>
      </c>
      <c r="H27" s="28">
        <v>161.72</v>
      </c>
      <c r="I27" s="28">
        <v>683.29</v>
      </c>
      <c r="J27" s="28">
        <v>653.62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7809.76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-47506.8</v>
      </c>
      <c r="C31" s="28">
        <f aca="true" t="shared" si="7" ref="C31:O31">+C32+C34+C47+C48+C49+C54-C55</f>
        <v>-48734.4</v>
      </c>
      <c r="D31" s="28">
        <f t="shared" si="7"/>
        <v>-32282.8</v>
      </c>
      <c r="E31" s="28">
        <f t="shared" si="7"/>
        <v>-7616.4</v>
      </c>
      <c r="F31" s="28">
        <f t="shared" si="7"/>
        <v>-24613.6</v>
      </c>
      <c r="G31" s="28">
        <f t="shared" si="7"/>
        <v>-37558.4</v>
      </c>
      <c r="H31" s="28">
        <f t="shared" si="7"/>
        <v>-6674.8</v>
      </c>
      <c r="I31" s="28">
        <f t="shared" si="7"/>
        <v>-50868.4</v>
      </c>
      <c r="J31" s="28">
        <f t="shared" si="7"/>
        <v>-35305.6</v>
      </c>
      <c r="K31" s="28">
        <f t="shared" si="7"/>
        <v>-750791.2</v>
      </c>
      <c r="L31" s="28">
        <f t="shared" si="7"/>
        <v>-689447.6</v>
      </c>
      <c r="M31" s="28">
        <f t="shared" si="7"/>
        <v>-14682.8</v>
      </c>
      <c r="N31" s="28">
        <f t="shared" si="7"/>
        <v>-12892</v>
      </c>
      <c r="O31" s="28">
        <f t="shared" si="7"/>
        <v>-1758974.8</v>
      </c>
    </row>
    <row r="32" spans="1:15" ht="18.75" customHeight="1">
      <c r="A32" s="26" t="s">
        <v>38</v>
      </c>
      <c r="B32" s="29">
        <f>+B33</f>
        <v>-47506.8</v>
      </c>
      <c r="C32" s="29">
        <f>+C33</f>
        <v>-48734.4</v>
      </c>
      <c r="D32" s="29">
        <f aca="true" t="shared" si="8" ref="D32:O32">+D33</f>
        <v>-32282.8</v>
      </c>
      <c r="E32" s="29">
        <f t="shared" si="8"/>
        <v>-7616.4</v>
      </c>
      <c r="F32" s="29">
        <f t="shared" si="8"/>
        <v>-24613.6</v>
      </c>
      <c r="G32" s="29">
        <f t="shared" si="8"/>
        <v>-37558.4</v>
      </c>
      <c r="H32" s="29">
        <f t="shared" si="8"/>
        <v>-6674.8</v>
      </c>
      <c r="I32" s="29">
        <f t="shared" si="8"/>
        <v>-50868.4</v>
      </c>
      <c r="J32" s="29">
        <f t="shared" si="8"/>
        <v>-35305.6</v>
      </c>
      <c r="K32" s="29">
        <f t="shared" si="8"/>
        <v>-30791.2</v>
      </c>
      <c r="L32" s="29">
        <f t="shared" si="8"/>
        <v>-23447.6</v>
      </c>
      <c r="M32" s="29">
        <f t="shared" si="8"/>
        <v>-14682.8</v>
      </c>
      <c r="N32" s="29">
        <f t="shared" si="8"/>
        <v>-12892</v>
      </c>
      <c r="O32" s="29">
        <f t="shared" si="8"/>
        <v>-372974.8</v>
      </c>
    </row>
    <row r="33" spans="1:26" ht="18.75" customHeight="1">
      <c r="A33" s="27" t="s">
        <v>39</v>
      </c>
      <c r="B33" s="16">
        <f>ROUND((-B9)*$G$3,2)</f>
        <v>-47506.8</v>
      </c>
      <c r="C33" s="16">
        <f aca="true" t="shared" si="9" ref="C33:N33">ROUND((-C9)*$G$3,2)</f>
        <v>-48734.4</v>
      </c>
      <c r="D33" s="16">
        <f t="shared" si="9"/>
        <v>-32282.8</v>
      </c>
      <c r="E33" s="16">
        <f t="shared" si="9"/>
        <v>-7616.4</v>
      </c>
      <c r="F33" s="16">
        <f t="shared" si="9"/>
        <v>-24613.6</v>
      </c>
      <c r="G33" s="16">
        <f t="shared" si="9"/>
        <v>-37558.4</v>
      </c>
      <c r="H33" s="16">
        <f t="shared" si="9"/>
        <v>-6674.8</v>
      </c>
      <c r="I33" s="16">
        <f t="shared" si="9"/>
        <v>-50868.4</v>
      </c>
      <c r="J33" s="16">
        <f t="shared" si="9"/>
        <v>-35305.6</v>
      </c>
      <c r="K33" s="16">
        <f t="shared" si="9"/>
        <v>-30791.2</v>
      </c>
      <c r="L33" s="16">
        <f t="shared" si="9"/>
        <v>-23447.6</v>
      </c>
      <c r="M33" s="16">
        <f t="shared" si="9"/>
        <v>-14682.8</v>
      </c>
      <c r="N33" s="16">
        <f t="shared" si="9"/>
        <v>-12892</v>
      </c>
      <c r="O33" s="30">
        <f aca="true" t="shared" si="10" ref="O33:O55">SUM(B33:N33)</f>
        <v>-372974.8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1021506.4099999999</v>
      </c>
      <c r="C53" s="34">
        <f aca="true" t="shared" si="13" ref="C53:N53">+C20+C31</f>
        <v>705996.44</v>
      </c>
      <c r="D53" s="34">
        <f t="shared" si="13"/>
        <v>720843.2899999999</v>
      </c>
      <c r="E53" s="34">
        <f t="shared" si="13"/>
        <v>211943.91999999998</v>
      </c>
      <c r="F53" s="34">
        <f t="shared" si="13"/>
        <v>627739.4500000001</v>
      </c>
      <c r="G53" s="34">
        <f t="shared" si="13"/>
        <v>886235.7799999998</v>
      </c>
      <c r="H53" s="34">
        <f t="shared" si="13"/>
        <v>165084.10000000003</v>
      </c>
      <c r="I53" s="34">
        <f t="shared" si="13"/>
        <v>662731.76</v>
      </c>
      <c r="J53" s="34">
        <f t="shared" si="13"/>
        <v>646922.59</v>
      </c>
      <c r="K53" s="34">
        <f t="shared" si="13"/>
        <v>156215.71000000008</v>
      </c>
      <c r="L53" s="34">
        <f t="shared" si="13"/>
        <v>146867.7599999999</v>
      </c>
      <c r="M53" s="34">
        <f t="shared" si="13"/>
        <v>413895.15</v>
      </c>
      <c r="N53" s="34">
        <f t="shared" si="13"/>
        <v>199456.68000000005</v>
      </c>
      <c r="O53" s="34">
        <f>SUM(B53:N53)</f>
        <v>6565439.039999999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1021506.4199999999</v>
      </c>
      <c r="C59" s="42">
        <f t="shared" si="14"/>
        <v>705996.44</v>
      </c>
      <c r="D59" s="42">
        <f t="shared" si="14"/>
        <v>720843.28</v>
      </c>
      <c r="E59" s="42">
        <f t="shared" si="14"/>
        <v>211943.92</v>
      </c>
      <c r="F59" s="42">
        <f t="shared" si="14"/>
        <v>627739.44</v>
      </c>
      <c r="G59" s="42">
        <f t="shared" si="14"/>
        <v>886235.77</v>
      </c>
      <c r="H59" s="42">
        <f t="shared" si="14"/>
        <v>165084.1</v>
      </c>
      <c r="I59" s="42">
        <f t="shared" si="14"/>
        <v>662731.76</v>
      </c>
      <c r="J59" s="42">
        <f t="shared" si="14"/>
        <v>646922.59</v>
      </c>
      <c r="K59" s="42">
        <f t="shared" si="14"/>
        <v>156215.71</v>
      </c>
      <c r="L59" s="42">
        <f t="shared" si="14"/>
        <v>146867.75</v>
      </c>
      <c r="M59" s="42">
        <f t="shared" si="14"/>
        <v>413895.15</v>
      </c>
      <c r="N59" s="42">
        <f t="shared" si="14"/>
        <v>199456.68</v>
      </c>
      <c r="O59" s="34">
        <f t="shared" si="14"/>
        <v>6565439.009999999</v>
      </c>
      <c r="Q59"/>
    </row>
    <row r="60" spans="1:18" ht="18.75" customHeight="1">
      <c r="A60" s="26" t="s">
        <v>54</v>
      </c>
      <c r="B60" s="42">
        <v>838672.12</v>
      </c>
      <c r="C60" s="42">
        <v>508106.74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1346778.8599999999</v>
      </c>
      <c r="P60"/>
      <c r="Q60"/>
      <c r="R60" s="41"/>
    </row>
    <row r="61" spans="1:16" ht="18.75" customHeight="1">
      <c r="A61" s="26" t="s">
        <v>55</v>
      </c>
      <c r="B61" s="42">
        <v>182834.3</v>
      </c>
      <c r="C61" s="42">
        <v>197889.7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380724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720843.28</v>
      </c>
      <c r="E62" s="43">
        <v>0</v>
      </c>
      <c r="F62" s="43">
        <v>0</v>
      </c>
      <c r="G62" s="43">
        <v>0</v>
      </c>
      <c r="H62" s="42">
        <v>165084.1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885927.38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211943.92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211943.92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627739.44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627739.44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886235.77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886235.77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662731.76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662731.76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646922.59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646922.59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156215.71</v>
      </c>
      <c r="L68" s="29">
        <v>146867.75</v>
      </c>
      <c r="M68" s="43">
        <v>0</v>
      </c>
      <c r="N68" s="43">
        <v>0</v>
      </c>
      <c r="O68" s="34">
        <f t="shared" si="15"/>
        <v>303083.45999999996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413895.15</v>
      </c>
      <c r="N69" s="43">
        <v>0</v>
      </c>
      <c r="O69" s="34">
        <f t="shared" si="15"/>
        <v>413895.15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199456.68</v>
      </c>
      <c r="O70" s="46">
        <f t="shared" si="15"/>
        <v>199456.68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2023-04-06T18:16:51Z</dcterms:modified>
  <cp:category/>
  <cp:version/>
  <cp:contentType/>
  <cp:contentStatus/>
</cp:coreProperties>
</file>