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<sst xmlns="http://schemas.openxmlformats.org/spreadsheetml/2006/main" count="82" uniqueCount="81">
  <si>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</si>
  <si>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</si>
  <si>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</si>
  <si>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</si>
  <si>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</si>
  <si>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</si>
  <si>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</si>
  <si>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</si>
  <si>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</si>
  <si>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</si>
  <si>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</si>
  <si>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</si>
  <si>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</si>
  <si>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</si>
  <si>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</si>
  <si>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</si>
  <si>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</si>
  <si>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</si>
  <si>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</si>
  <si>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</si>
  <si>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</si>
  <si>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</si>
  <si>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</si>
  <si>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</si>
  <si>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</si>
  <si>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</si>
  <si>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</si>
  <si>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</si>
  <si>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</si>
  <si>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</si>
  <si>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</si>
  <si>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</si>
  <si>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</si>
  <si>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</si>
  <si>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</si>
  <si>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</si>
  <si>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</si>
  <si>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</si>
  <si>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</si>
  <si>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</si>
  <si>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</si>
  <si>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</si>
  <si>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</si>
  <si>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</si>
  <si>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</si>
  <si>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</si>
  <si>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</si>
  <si>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</si>
  <si>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</si>
  <si>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</si>
  <si>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</si>
  <si>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</si>
  <si>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</si>
  <si>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</si>
  <si>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</si>
  <si>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</si>
  <si>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</si>
  <si>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</si>
  <si>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</si>
  <si>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</si>
  <si>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</si>
  <si>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</si>
  <si>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</si>
  <si>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</si>
  <si>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</si>
  <si>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</si>
  <si>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</si>
  <si>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</si>
  <si>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</si>
  <si>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</si>
  <si>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</si>
  <si>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</si>
  <si>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</si>
  <si>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</si>
  <si>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</si>
  <si>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</si>
  <si>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</si>
  <si>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</si>
  <si>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</si>
  <si>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</si>
  <si>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20/04/23 - VENCIMENTO 28/04/23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</si>
</sst>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337347</v>
      </c>
      <c r="C7" s="46">
        <f aca="true" t="shared" si="0" ref="C7:J7">+C8+C11</f>
        <v>275594</v>
      </c>
      <c r="D7" s="46">
        <f t="shared" si="0"/>
        <v>340719</v>
      </c>
      <c r="E7" s="46">
        <f t="shared" si="0"/>
        <v>184808</v>
      </c>
      <c r="F7" s="46">
        <f t="shared" si="0"/>
        <v>232056</v>
      </c>
      <c r="G7" s="46">
        <f t="shared" si="0"/>
        <v>233072</v>
      </c>
      <c r="H7" s="46">
        <f t="shared" si="0"/>
        <v>264947</v>
      </c>
      <c r="I7" s="46">
        <f t="shared" si="0"/>
        <v>378859</v>
      </c>
      <c r="J7" s="46">
        <f t="shared" si="0"/>
        <v>123033</v>
      </c>
      <c r="K7" s="38">
        <f aca="true" t="shared" si="1" ref="K7:K13">SUM(B7:J7)</f>
        <v>2370435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17576</v>
      </c>
      <c r="C8" s="44">
        <f t="shared" si="2"/>
        <v>17496</v>
      </c>
      <c r="D8" s="44">
        <f t="shared" si="2"/>
        <v>17610</v>
      </c>
      <c r="E8" s="44">
        <f t="shared" si="2"/>
        <v>11667</v>
      </c>
      <c r="F8" s="44">
        <f t="shared" si="2"/>
        <v>12693</v>
      </c>
      <c r="G8" s="44">
        <f t="shared" si="2"/>
        <v>6778</v>
      </c>
      <c r="H8" s="44">
        <f t="shared" si="2"/>
        <v>5917</v>
      </c>
      <c r="I8" s="44">
        <f t="shared" si="2"/>
        <v>18417</v>
      </c>
      <c r="J8" s="44">
        <f t="shared" si="2"/>
        <v>3841</v>
      </c>
      <c r="K8" s="38">
        <f t="shared" si="1"/>
        <v>111995</v>
      </c>
      <c r="L8"/>
      <c r="M8"/>
      <c r="N8"/>
    </row>
    <row r="9" spans="1:14" ht="16.5" customHeight="1">
      <c r="A9" s="22" t="s">
        <v>32</v>
      </c>
      <c r="B9" s="44">
        <v>17515</v>
      </c>
      <c r="C9" s="44">
        <v>17492</v>
      </c>
      <c r="D9" s="44">
        <v>17610</v>
      </c>
      <c r="E9" s="44">
        <v>11469</v>
      </c>
      <c r="F9" s="44">
        <v>12672</v>
      </c>
      <c r="G9" s="44">
        <v>6777</v>
      </c>
      <c r="H9" s="44">
        <v>5917</v>
      </c>
      <c r="I9" s="44">
        <v>18353</v>
      </c>
      <c r="J9" s="44">
        <v>3841</v>
      </c>
      <c r="K9" s="38">
        <f t="shared" si="1"/>
        <v>111646</v>
      </c>
      <c r="L9"/>
      <c r="M9"/>
      <c r="N9"/>
    </row>
    <row r="10" spans="1:14" ht="16.5" customHeight="1">
      <c r="A10" s="22" t="s">
        <v>31</v>
      </c>
      <c r="B10" s="44">
        <v>61</v>
      </c>
      <c r="C10" s="44">
        <v>4</v>
      </c>
      <c r="D10" s="44">
        <v>0</v>
      </c>
      <c r="E10" s="44">
        <v>198</v>
      </c>
      <c r="F10" s="44">
        <v>21</v>
      </c>
      <c r="G10" s="44">
        <v>1</v>
      </c>
      <c r="H10" s="44">
        <v>0</v>
      </c>
      <c r="I10" s="44">
        <v>64</v>
      </c>
      <c r="J10" s="44">
        <v>0</v>
      </c>
      <c r="K10" s="38">
        <f t="shared" si="1"/>
        <v>349</v>
      </c>
      <c r="L10"/>
      <c r="M10"/>
      <c r="N10"/>
    </row>
    <row r="11" spans="1:14" ht="16.5" customHeight="1">
      <c r="A11" s="43" t="s">
        <v>67</v>
      </c>
      <c r="B11" s="42">
        <v>319771</v>
      </c>
      <c r="C11" s="42">
        <v>258098</v>
      </c>
      <c r="D11" s="42">
        <v>323109</v>
      </c>
      <c r="E11" s="42">
        <v>173141</v>
      </c>
      <c r="F11" s="42">
        <v>219363</v>
      </c>
      <c r="G11" s="42">
        <v>226294</v>
      </c>
      <c r="H11" s="42">
        <v>259030</v>
      </c>
      <c r="I11" s="42">
        <v>360442</v>
      </c>
      <c r="J11" s="42">
        <v>119192</v>
      </c>
      <c r="K11" s="38">
        <f t="shared" si="1"/>
        <v>2258440</v>
      </c>
      <c r="L11" s="59"/>
      <c r="M11" s="59"/>
      <c r="N11" s="59"/>
    </row>
    <row r="12" spans="1:14" ht="16.5" customHeight="1">
      <c r="A12" s="22" t="s">
        <v>79</v>
      </c>
      <c r="B12" s="42">
        <v>21609</v>
      </c>
      <c r="C12" s="42">
        <v>19510</v>
      </c>
      <c r="D12" s="42">
        <v>23646</v>
      </c>
      <c r="E12" s="42">
        <v>16187</v>
      </c>
      <c r="F12" s="42">
        <v>12900</v>
      </c>
      <c r="G12" s="42">
        <v>12427</v>
      </c>
      <c r="H12" s="42">
        <v>12272</v>
      </c>
      <c r="I12" s="42">
        <v>18721</v>
      </c>
      <c r="J12" s="42">
        <v>5124</v>
      </c>
      <c r="K12" s="38">
        <f t="shared" si="1"/>
        <v>142396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298162</v>
      </c>
      <c r="C13" s="42">
        <f>+C11-C12</f>
        <v>238588</v>
      </c>
      <c r="D13" s="42">
        <f>+D11-D12</f>
        <v>299463</v>
      </c>
      <c r="E13" s="42">
        <f aca="true" t="shared" si="3" ref="E13:J13">+E11-E12</f>
        <v>156954</v>
      </c>
      <c r="F13" s="42">
        <f t="shared" si="3"/>
        <v>206463</v>
      </c>
      <c r="G13" s="42">
        <f t="shared" si="3"/>
        <v>213867</v>
      </c>
      <c r="H13" s="42">
        <f t="shared" si="3"/>
        <v>246758</v>
      </c>
      <c r="I13" s="42">
        <f t="shared" si="3"/>
        <v>341721</v>
      </c>
      <c r="J13" s="42">
        <f t="shared" si="3"/>
        <v>114068</v>
      </c>
      <c r="K13" s="38">
        <f t="shared" si="1"/>
        <v>2116044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-0.0271</v>
      </c>
      <c r="C16" s="41">
        <v>-0.0297</v>
      </c>
      <c r="D16" s="41">
        <v>-0.033</v>
      </c>
      <c r="E16" s="41">
        <v>-0.0287</v>
      </c>
      <c r="F16" s="41">
        <v>-0.0303</v>
      </c>
      <c r="G16" s="41">
        <v>-0.0306</v>
      </c>
      <c r="H16" s="41">
        <v>-0.0244</v>
      </c>
      <c r="I16" s="41">
        <v>-0.0246</v>
      </c>
      <c r="J16" s="41">
        <v>-0.0279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1.138785553078783</v>
      </c>
      <c r="C18" s="39">
        <v>1.201783297561609</v>
      </c>
      <c r="D18" s="39">
        <v>1.090851959204783</v>
      </c>
      <c r="E18" s="39">
        <v>1.421920048230743</v>
      </c>
      <c r="F18" s="39">
        <v>1.045650771512233</v>
      </c>
      <c r="G18" s="39">
        <v>1.143451681939121</v>
      </c>
      <c r="H18" s="39">
        <v>1.145410809551496</v>
      </c>
      <c r="I18" s="39">
        <v>1.115140828017879</v>
      </c>
      <c r="J18" s="39">
        <v>1.065595370400772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1779738.17</v>
      </c>
      <c r="C20" s="36">
        <f aca="true" t="shared" si="4" ref="C20:J20">SUM(C21:C28)</f>
        <v>1683990.1199999999</v>
      </c>
      <c r="D20" s="36">
        <f t="shared" si="4"/>
        <v>2094130.68</v>
      </c>
      <c r="E20" s="36">
        <f t="shared" si="4"/>
        <v>1292493.58</v>
      </c>
      <c r="F20" s="36">
        <f t="shared" si="4"/>
        <v>1257295.54</v>
      </c>
      <c r="G20" s="36">
        <f t="shared" si="4"/>
        <v>1394145.96</v>
      </c>
      <c r="H20" s="36">
        <f t="shared" si="4"/>
        <v>1270857.9100000001</v>
      </c>
      <c r="I20" s="36">
        <f t="shared" si="4"/>
        <v>1799191.6900000002</v>
      </c>
      <c r="J20" s="36">
        <f t="shared" si="4"/>
        <v>626411.99</v>
      </c>
      <c r="K20" s="36">
        <f aca="true" t="shared" si="5" ref="K20:K28">SUM(B20:J20)</f>
        <v>13198255.64</v>
      </c>
      <c r="L20"/>
      <c r="M20"/>
      <c r="N20"/>
    </row>
    <row r="21" spans="1:14" ht="16.5" customHeight="1">
      <c r="A21" s="35" t="s">
        <v>28</v>
      </c>
      <c r="B21" s="58">
        <f>ROUND((B15+B16)*B7,2)</f>
        <v>1505917.01</v>
      </c>
      <c r="C21" s="58">
        <f>ROUND((C15+C16)*C7,2)</f>
        <v>1351568.09</v>
      </c>
      <c r="D21" s="58">
        <f aca="true" t="shared" si="6" ref="D21:J21">ROUND((D15+D16)*D7,2)</f>
        <v>1852318.84</v>
      </c>
      <c r="E21" s="58">
        <f t="shared" si="6"/>
        <v>873531.97</v>
      </c>
      <c r="F21" s="58">
        <f t="shared" si="6"/>
        <v>1160767.32</v>
      </c>
      <c r="G21" s="58">
        <f t="shared" si="6"/>
        <v>1177666.2</v>
      </c>
      <c r="H21" s="58">
        <f t="shared" si="6"/>
        <v>1065908.28</v>
      </c>
      <c r="I21" s="58">
        <f t="shared" si="6"/>
        <v>1539645.09</v>
      </c>
      <c r="J21" s="58">
        <f t="shared" si="6"/>
        <v>565742.64</v>
      </c>
      <c r="K21" s="30">
        <f t="shared" si="5"/>
        <v>11093065.440000001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208999.53</v>
      </c>
      <c r="C22" s="30">
        <f t="shared" si="7"/>
        <v>272723.87</v>
      </c>
      <c r="D22" s="30">
        <f t="shared" si="7"/>
        <v>168286.8</v>
      </c>
      <c r="E22" s="30">
        <f t="shared" si="7"/>
        <v>368560.65</v>
      </c>
      <c r="F22" s="30">
        <f t="shared" si="7"/>
        <v>52989.92</v>
      </c>
      <c r="G22" s="30">
        <f t="shared" si="7"/>
        <v>168938.2</v>
      </c>
      <c r="H22" s="30">
        <f t="shared" si="7"/>
        <v>154994.59</v>
      </c>
      <c r="I22" s="30">
        <f t="shared" si="7"/>
        <v>177276.01</v>
      </c>
      <c r="J22" s="30">
        <f t="shared" si="7"/>
        <v>37110.1</v>
      </c>
      <c r="K22" s="30">
        <f t="shared" si="5"/>
        <v>1609879.6700000002</v>
      </c>
      <c r="L22"/>
      <c r="M22"/>
      <c r="N22"/>
    </row>
    <row r="23" spans="1:14" ht="16.5" customHeight="1">
      <c r="A23" s="18" t="s">
        <v>26</v>
      </c>
      <c r="B23" s="30">
        <v>60431.13</v>
      </c>
      <c r="C23" s="30">
        <v>53714.93</v>
      </c>
      <c r="D23" s="30">
        <v>65208.46</v>
      </c>
      <c r="E23" s="30">
        <v>45057.08</v>
      </c>
      <c r="F23" s="30">
        <v>39958.23</v>
      </c>
      <c r="G23" s="30">
        <v>43767.52</v>
      </c>
      <c r="H23" s="30">
        <v>44486.82</v>
      </c>
      <c r="I23" s="30">
        <v>76027.83</v>
      </c>
      <c r="J23" s="30">
        <v>20849.19</v>
      </c>
      <c r="K23" s="30">
        <f t="shared" si="5"/>
        <v>449501.19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1364.87</v>
      </c>
      <c r="C26" s="30">
        <v>1292.18</v>
      </c>
      <c r="D26" s="30">
        <v>1607.15</v>
      </c>
      <c r="E26" s="30">
        <v>993.37</v>
      </c>
      <c r="F26" s="30">
        <v>963.75</v>
      </c>
      <c r="G26" s="30">
        <v>1071.44</v>
      </c>
      <c r="H26" s="30">
        <v>974.52</v>
      </c>
      <c r="I26" s="30">
        <v>1381.02</v>
      </c>
      <c r="J26" s="30">
        <v>481.88</v>
      </c>
      <c r="K26" s="30">
        <f t="shared" si="5"/>
        <v>10130.18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887.14</v>
      </c>
      <c r="C28" s="30">
        <v>817.04</v>
      </c>
      <c r="D28" s="30">
        <v>993.65</v>
      </c>
      <c r="E28" s="30">
        <v>570.17</v>
      </c>
      <c r="F28" s="30">
        <v>595.39</v>
      </c>
      <c r="G28" s="30">
        <v>677.27</v>
      </c>
      <c r="H28" s="30">
        <v>683.81</v>
      </c>
      <c r="I28" s="30">
        <v>983.33</v>
      </c>
      <c r="J28" s="30">
        <v>324.18</v>
      </c>
      <c r="K28" s="30">
        <f t="shared" si="5"/>
        <v>6531.98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-121561.79999999999</v>
      </c>
      <c r="C31" s="30">
        <f t="shared" si="8"/>
        <v>-88229.71</v>
      </c>
      <c r="D31" s="30">
        <f t="shared" si="8"/>
        <v>-142872.22000000003</v>
      </c>
      <c r="E31" s="30">
        <f t="shared" si="8"/>
        <v>-90543.7</v>
      </c>
      <c r="F31" s="30">
        <f t="shared" si="8"/>
        <v>-60684.53</v>
      </c>
      <c r="G31" s="30">
        <f t="shared" si="8"/>
        <v>-124130.16</v>
      </c>
      <c r="H31" s="30">
        <f t="shared" si="8"/>
        <v>-40627.62999999989</v>
      </c>
      <c r="I31" s="30">
        <f t="shared" si="8"/>
        <v>-104983.20999999999</v>
      </c>
      <c r="J31" s="30">
        <f t="shared" si="8"/>
        <v>-28596.190000000002</v>
      </c>
      <c r="K31" s="30">
        <f aca="true" t="shared" si="9" ref="K31:K39">SUM(B31:J31)</f>
        <v>-802229.1499999999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-114891.65</v>
      </c>
      <c r="C32" s="30">
        <f t="shared" si="10"/>
        <v>-83231.25</v>
      </c>
      <c r="D32" s="30">
        <f t="shared" si="10"/>
        <v>-91482.95</v>
      </c>
      <c r="E32" s="30">
        <f t="shared" si="10"/>
        <v>-90543.7</v>
      </c>
      <c r="F32" s="30">
        <f t="shared" si="10"/>
        <v>-55756.8</v>
      </c>
      <c r="G32" s="30">
        <f t="shared" si="10"/>
        <v>-88859.41</v>
      </c>
      <c r="H32" s="30">
        <f t="shared" si="10"/>
        <v>-36420.75</v>
      </c>
      <c r="I32" s="30">
        <f t="shared" si="10"/>
        <v>-96961.09</v>
      </c>
      <c r="J32" s="30">
        <f t="shared" si="10"/>
        <v>-21900.600000000002</v>
      </c>
      <c r="K32" s="30">
        <f t="shared" si="9"/>
        <v>-680048.2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-77066</v>
      </c>
      <c r="C33" s="30">
        <f t="shared" si="11"/>
        <v>-76964.8</v>
      </c>
      <c r="D33" s="30">
        <f t="shared" si="11"/>
        <v>-77484</v>
      </c>
      <c r="E33" s="30">
        <f t="shared" si="11"/>
        <v>-50463.6</v>
      </c>
      <c r="F33" s="30">
        <f t="shared" si="11"/>
        <v>-55756.8</v>
      </c>
      <c r="G33" s="30">
        <f t="shared" si="11"/>
        <v>-29818.8</v>
      </c>
      <c r="H33" s="30">
        <f t="shared" si="11"/>
        <v>-26034.8</v>
      </c>
      <c r="I33" s="30">
        <f t="shared" si="11"/>
        <v>-80753.2</v>
      </c>
      <c r="J33" s="30">
        <f t="shared" si="11"/>
        <v>-16900.4</v>
      </c>
      <c r="K33" s="30">
        <f t="shared" si="9"/>
        <v>-491242.39999999997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-37825.65</v>
      </c>
      <c r="C36" s="30">
        <v>-6266.45</v>
      </c>
      <c r="D36" s="30">
        <v>-13998.95</v>
      </c>
      <c r="E36" s="30">
        <v>-40080.1</v>
      </c>
      <c r="F36" s="26">
        <v>0</v>
      </c>
      <c r="G36" s="30">
        <v>-59040.61</v>
      </c>
      <c r="H36" s="30">
        <v>-10385.95</v>
      </c>
      <c r="I36" s="30">
        <v>-16207.89</v>
      </c>
      <c r="J36" s="30">
        <v>-5000.2</v>
      </c>
      <c r="K36" s="30">
        <f t="shared" si="9"/>
        <v>-188805.80000000005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-6670.15</v>
      </c>
      <c r="C37" s="27">
        <f t="shared" si="12"/>
        <v>-4998.46</v>
      </c>
      <c r="D37" s="27">
        <f t="shared" si="12"/>
        <v>-51389.27000000002</v>
      </c>
      <c r="E37" s="27">
        <f t="shared" si="12"/>
        <v>0</v>
      </c>
      <c r="F37" s="27">
        <f t="shared" si="12"/>
        <v>-4927.73</v>
      </c>
      <c r="G37" s="27">
        <f t="shared" si="12"/>
        <v>-35270.75</v>
      </c>
      <c r="H37" s="27">
        <f t="shared" si="12"/>
        <v>-4206.879999999888</v>
      </c>
      <c r="I37" s="27">
        <f t="shared" si="12"/>
        <v>-8022.12</v>
      </c>
      <c r="J37" s="27">
        <f t="shared" si="12"/>
        <v>-6695.59</v>
      </c>
      <c r="K37" s="30">
        <f t="shared" si="9"/>
        <v>-122180.9499999999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-6670.15</v>
      </c>
      <c r="C39" s="27">
        <v>-4998.46</v>
      </c>
      <c r="D39" s="27">
        <v>-28260.74</v>
      </c>
      <c r="E39" s="27">
        <v>0</v>
      </c>
      <c r="F39" s="27">
        <v>-4927.73</v>
      </c>
      <c r="G39" s="27">
        <v>-35270.75</v>
      </c>
      <c r="H39" s="27">
        <v>-4206.88</v>
      </c>
      <c r="I39" s="27">
        <v>-8022.12</v>
      </c>
      <c r="J39" s="27">
        <v>0</v>
      </c>
      <c r="K39" s="30">
        <f t="shared" si="9"/>
        <v>-92356.83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1658176.3699999999</v>
      </c>
      <c r="C54" s="27">
        <f t="shared" si="15"/>
        <v>1595760.41</v>
      </c>
      <c r="D54" s="27">
        <f t="shared" si="15"/>
        <v>1951258.46</v>
      </c>
      <c r="E54" s="27">
        <f t="shared" si="15"/>
        <v>1201949.8800000001</v>
      </c>
      <c r="F54" s="27">
        <f t="shared" si="15"/>
        <v>1196611.01</v>
      </c>
      <c r="G54" s="27">
        <f t="shared" si="15"/>
        <v>1270015.8</v>
      </c>
      <c r="H54" s="27">
        <f t="shared" si="15"/>
        <v>1230230.2800000003</v>
      </c>
      <c r="I54" s="27">
        <f t="shared" si="15"/>
        <v>1694208.4800000002</v>
      </c>
      <c r="J54" s="27">
        <f t="shared" si="15"/>
        <v>597815.8</v>
      </c>
      <c r="K54" s="20">
        <f>SUM(B54:J54)</f>
        <v>12396026.490000002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1658176.3599999999</v>
      </c>
      <c r="C60" s="10">
        <f t="shared" si="17"/>
        <v>1595760.422553509</v>
      </c>
      <c r="D60" s="10">
        <f t="shared" si="17"/>
        <v>1951258.4605762868</v>
      </c>
      <c r="E60" s="10">
        <f t="shared" si="17"/>
        <v>1201949.8806030927</v>
      </c>
      <c r="F60" s="10">
        <f t="shared" si="17"/>
        <v>1196611.007503128</v>
      </c>
      <c r="G60" s="10">
        <f t="shared" si="17"/>
        <v>1270015.7945020928</v>
      </c>
      <c r="H60" s="10">
        <f t="shared" si="17"/>
        <v>1230230.2631077273</v>
      </c>
      <c r="I60" s="10">
        <f>SUM(I61:I73)</f>
        <v>1694208.49</v>
      </c>
      <c r="J60" s="10">
        <f t="shared" si="17"/>
        <v>597815.8020022163</v>
      </c>
      <c r="K60" s="5">
        <f>SUM(K61:K73)</f>
        <v>12396026.480848052</v>
      </c>
      <c r="L60" s="9"/>
    </row>
    <row r="61" spans="1:12" ht="16.5" customHeight="1">
      <c r="A61" s="7" t="s">
        <v>56</v>
      </c>
      <c r="B61" s="8">
        <v>1449246.14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1449246.14</v>
      </c>
      <c r="L61"/>
    </row>
    <row r="62" spans="1:12" ht="16.5" customHeight="1">
      <c r="A62" s="7" t="s">
        <v>57</v>
      </c>
      <c r="B62" s="8">
        <v>208930.22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208930.22</v>
      </c>
      <c r="L62"/>
    </row>
    <row r="63" spans="1:12" ht="16.5" customHeight="1">
      <c r="A63" s="7" t="s">
        <v>4</v>
      </c>
      <c r="B63" s="6">
        <v>0</v>
      </c>
      <c r="C63" s="8">
        <v>1595760.422553509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1595760.422553509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1951258.4605762868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1951258.4605762868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1201949.8806030927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1201949.8806030927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1196611.007503128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1196611.007503128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1270015.7945020928</v>
      </c>
      <c r="H67" s="6">
        <v>0</v>
      </c>
      <c r="I67" s="6">
        <v>0</v>
      </c>
      <c r="J67" s="6">
        <v>0</v>
      </c>
      <c r="K67" s="5">
        <f t="shared" si="18"/>
        <v>1270015.7945020928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1230230.2631077273</v>
      </c>
      <c r="I68" s="6">
        <v>0</v>
      </c>
      <c r="J68" s="6">
        <v>0</v>
      </c>
      <c r="K68" s="5">
        <f t="shared" si="18"/>
        <v>1230230.2631077273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616522.47</v>
      </c>
      <c r="J70" s="6">
        <v>0</v>
      </c>
      <c r="K70" s="5">
        <f t="shared" si="18"/>
        <v>616522.47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1077686.02</v>
      </c>
      <c r="J71" s="6">
        <v>0</v>
      </c>
      <c r="K71" s="5">
        <f t="shared" si="18"/>
        <v>1077686.02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597815.8020022163</v>
      </c>
      <c r="K72" s="5">
        <f t="shared" si="18"/>
        <v>597815.8020022163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2023-04-27T17:42:29Z</dcterms:modified>
  <cp:category/>
  <cp:version/>
  <cp:contentType/>
  <cp:contentStatus/>
</cp:coreProperties>
</file>