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<sst xmlns="http://schemas.openxmlformats.org/spreadsheetml/2006/main" count="82" uniqueCount="81">
  <si>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</si>
  <si>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</si>
  <si>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</si>
  <si>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</si>
  <si>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</si>
  <si>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</si>
  <si>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</si>
  <si>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</si>
  <si>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</si>
  <si>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</si>
  <si>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</si>
  <si>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</si>
  <si>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</si>
  <si>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</si>
  <si>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</si>
  <si>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</si>
  <si>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</si>
  <si>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</si>
  <si>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</si>
  <si>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</si>
  <si>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</si>
  <si>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</si>
  <si>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</si>
  <si>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</si>
  <si>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</si>
  <si>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</si>
  <si>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</si>
  <si>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</si>
  <si>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</si>
  <si>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</si>
  <si>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</si>
  <si>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</si>
  <si>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</si>
  <si>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</si>
  <si>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</si>
  <si>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</si>
  <si>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</si>
  <si>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</si>
  <si>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</si>
  <si>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</si>
  <si>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</si>
  <si>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</si>
  <si>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</si>
  <si>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</si>
  <si>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</si>
  <si>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</si>
  <si>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</si>
  <si>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</si>
  <si>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</si>
  <si>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</si>
  <si>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</si>
  <si>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</si>
  <si>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</si>
  <si>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</si>
  <si>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</si>
  <si>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</si>
  <si>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</si>
  <si>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</si>
  <si>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</si>
  <si>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</si>
  <si>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</si>
  <si>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</si>
  <si>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</si>
  <si>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</si>
  <si>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</si>
  <si>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</si>
  <si>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</si>
  <si>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</si>
  <si>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</si>
  <si>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</si>
  <si>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</si>
  <si>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</si>
  <si>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</si>
  <si>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</si>
  <si>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</si>
  <si>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</si>
  <si>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</si>
  <si>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</si>
  <si>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</si>
  <si>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</si>
  <si>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19/04/23 - VENCIMENTO 27/04/23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</si>
</sst>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350574</v>
      </c>
      <c r="C7" s="46">
        <f aca="true" t="shared" si="0" ref="C7:J7">+C8+C11</f>
        <v>286008</v>
      </c>
      <c r="D7" s="46">
        <f t="shared" si="0"/>
        <v>344794</v>
      </c>
      <c r="E7" s="46">
        <f t="shared" si="0"/>
        <v>189633</v>
      </c>
      <c r="F7" s="46">
        <f t="shared" si="0"/>
        <v>235788</v>
      </c>
      <c r="G7" s="46">
        <f t="shared" si="0"/>
        <v>233729</v>
      </c>
      <c r="H7" s="46">
        <f t="shared" si="0"/>
        <v>247176</v>
      </c>
      <c r="I7" s="46">
        <f t="shared" si="0"/>
        <v>385876</v>
      </c>
      <c r="J7" s="46">
        <f t="shared" si="0"/>
        <v>125584</v>
      </c>
      <c r="K7" s="38">
        <f aca="true" t="shared" si="1" ref="K7:K13">SUM(B7:J7)</f>
        <v>2399162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16730</v>
      </c>
      <c r="C8" s="44">
        <f t="shared" si="2"/>
        <v>17154</v>
      </c>
      <c r="D8" s="44">
        <f t="shared" si="2"/>
        <v>15940</v>
      </c>
      <c r="E8" s="44">
        <f t="shared" si="2"/>
        <v>11279</v>
      </c>
      <c r="F8" s="44">
        <f t="shared" si="2"/>
        <v>12142</v>
      </c>
      <c r="G8" s="44">
        <f t="shared" si="2"/>
        <v>6327</v>
      </c>
      <c r="H8" s="44">
        <f t="shared" si="2"/>
        <v>5525</v>
      </c>
      <c r="I8" s="44">
        <f t="shared" si="2"/>
        <v>17753</v>
      </c>
      <c r="J8" s="44">
        <f t="shared" si="2"/>
        <v>3928</v>
      </c>
      <c r="K8" s="38">
        <f t="shared" si="1"/>
        <v>106778</v>
      </c>
      <c r="L8"/>
      <c r="M8"/>
      <c r="N8"/>
    </row>
    <row r="9" spans="1:14" ht="16.5" customHeight="1">
      <c r="A9" s="22" t="s">
        <v>32</v>
      </c>
      <c r="B9" s="44">
        <v>16669</v>
      </c>
      <c r="C9" s="44">
        <v>17148</v>
      </c>
      <c r="D9" s="44">
        <v>15938</v>
      </c>
      <c r="E9" s="44">
        <v>11096</v>
      </c>
      <c r="F9" s="44">
        <v>12138</v>
      </c>
      <c r="G9" s="44">
        <v>6327</v>
      </c>
      <c r="H9" s="44">
        <v>5525</v>
      </c>
      <c r="I9" s="44">
        <v>17682</v>
      </c>
      <c r="J9" s="44">
        <v>3928</v>
      </c>
      <c r="K9" s="38">
        <f t="shared" si="1"/>
        <v>106451</v>
      </c>
      <c r="L9"/>
      <c r="M9"/>
      <c r="N9"/>
    </row>
    <row r="10" spans="1:14" ht="16.5" customHeight="1">
      <c r="A10" s="22" t="s">
        <v>31</v>
      </c>
      <c r="B10" s="44">
        <v>61</v>
      </c>
      <c r="C10" s="44">
        <v>6</v>
      </c>
      <c r="D10" s="44">
        <v>2</v>
      </c>
      <c r="E10" s="44">
        <v>183</v>
      </c>
      <c r="F10" s="44">
        <v>4</v>
      </c>
      <c r="G10" s="44">
        <v>0</v>
      </c>
      <c r="H10" s="44">
        <v>0</v>
      </c>
      <c r="I10" s="44">
        <v>71</v>
      </c>
      <c r="J10" s="44">
        <v>0</v>
      </c>
      <c r="K10" s="38">
        <f t="shared" si="1"/>
        <v>327</v>
      </c>
      <c r="L10"/>
      <c r="M10"/>
      <c r="N10"/>
    </row>
    <row r="11" spans="1:14" ht="16.5" customHeight="1">
      <c r="A11" s="43" t="s">
        <v>67</v>
      </c>
      <c r="B11" s="42">
        <v>333844</v>
      </c>
      <c r="C11" s="42">
        <v>268854</v>
      </c>
      <c r="D11" s="42">
        <v>328854</v>
      </c>
      <c r="E11" s="42">
        <v>178354</v>
      </c>
      <c r="F11" s="42">
        <v>223646</v>
      </c>
      <c r="G11" s="42">
        <v>227402</v>
      </c>
      <c r="H11" s="42">
        <v>241651</v>
      </c>
      <c r="I11" s="42">
        <v>368123</v>
      </c>
      <c r="J11" s="42">
        <v>121656</v>
      </c>
      <c r="K11" s="38">
        <f t="shared" si="1"/>
        <v>2292384</v>
      </c>
      <c r="L11" s="59"/>
      <c r="M11" s="59"/>
      <c r="N11" s="59"/>
    </row>
    <row r="12" spans="1:14" ht="16.5" customHeight="1">
      <c r="A12" s="22" t="s">
        <v>79</v>
      </c>
      <c r="B12" s="42">
        <v>22210</v>
      </c>
      <c r="C12" s="42">
        <v>20010</v>
      </c>
      <c r="D12" s="42">
        <v>24090</v>
      </c>
      <c r="E12" s="42">
        <v>16123</v>
      </c>
      <c r="F12" s="42">
        <v>12874</v>
      </c>
      <c r="G12" s="42">
        <v>12276</v>
      </c>
      <c r="H12" s="42">
        <v>11944</v>
      </c>
      <c r="I12" s="42">
        <v>18778</v>
      </c>
      <c r="J12" s="42">
        <v>5171</v>
      </c>
      <c r="K12" s="38">
        <f t="shared" si="1"/>
        <v>143476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311634</v>
      </c>
      <c r="C13" s="42">
        <f>+C11-C12</f>
        <v>248844</v>
      </c>
      <c r="D13" s="42">
        <f>+D11-D12</f>
        <v>304764</v>
      </c>
      <c r="E13" s="42">
        <f aca="true" t="shared" si="3" ref="E13:J13">+E11-E12</f>
        <v>162231</v>
      </c>
      <c r="F13" s="42">
        <f t="shared" si="3"/>
        <v>210772</v>
      </c>
      <c r="G13" s="42">
        <f t="shared" si="3"/>
        <v>215126</v>
      </c>
      <c r="H13" s="42">
        <f t="shared" si="3"/>
        <v>229707</v>
      </c>
      <c r="I13" s="42">
        <f t="shared" si="3"/>
        <v>349345</v>
      </c>
      <c r="J13" s="42">
        <f t="shared" si="3"/>
        <v>116485</v>
      </c>
      <c r="K13" s="38">
        <f t="shared" si="1"/>
        <v>2148908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-0.0271</v>
      </c>
      <c r="C16" s="41">
        <v>-0.0297</v>
      </c>
      <c r="D16" s="41">
        <v>-0.033</v>
      </c>
      <c r="E16" s="41">
        <v>-0.0287</v>
      </c>
      <c r="F16" s="41">
        <v>-0.0303</v>
      </c>
      <c r="G16" s="41">
        <v>-0.0306</v>
      </c>
      <c r="H16" s="41">
        <v>-0.0244</v>
      </c>
      <c r="I16" s="41">
        <v>-0.0246</v>
      </c>
      <c r="J16" s="41">
        <v>-0.0279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1.095042376110909</v>
      </c>
      <c r="C18" s="39">
        <v>1.220756738681809</v>
      </c>
      <c r="D18" s="39">
        <v>1.076138772498774</v>
      </c>
      <c r="E18" s="39">
        <v>1.381287659231616</v>
      </c>
      <c r="F18" s="39">
        <v>1.017112590075716</v>
      </c>
      <c r="G18" s="39">
        <v>1.128294672810388</v>
      </c>
      <c r="H18" s="39">
        <v>1.200482427300932</v>
      </c>
      <c r="I18" s="39">
        <v>1.088171467537151</v>
      </c>
      <c r="J18" s="39">
        <v>1.037967985312453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1778118.33</v>
      </c>
      <c r="C20" s="36">
        <f aca="true" t="shared" si="4" ref="C20:J20">SUM(C21:C28)</f>
        <v>1771951.17</v>
      </c>
      <c r="D20" s="36">
        <f t="shared" si="4"/>
        <v>2090737.79</v>
      </c>
      <c r="E20" s="36">
        <f t="shared" si="4"/>
        <v>1288568.7899999998</v>
      </c>
      <c r="F20" s="36">
        <f t="shared" si="4"/>
        <v>1241920.1199999999</v>
      </c>
      <c r="G20" s="36">
        <f t="shared" si="4"/>
        <v>1380166.2599999998</v>
      </c>
      <c r="H20" s="36">
        <f t="shared" si="4"/>
        <v>1243156.5799999998</v>
      </c>
      <c r="I20" s="36">
        <f t="shared" si="4"/>
        <v>1788350.8699999999</v>
      </c>
      <c r="J20" s="36">
        <f t="shared" si="4"/>
        <v>623398.54</v>
      </c>
      <c r="K20" s="36">
        <f aca="true" t="shared" si="5" ref="K20:K28">SUM(B20:J20)</f>
        <v>13206368.45</v>
      </c>
      <c r="L20"/>
      <c r="M20"/>
      <c r="N20"/>
    </row>
    <row r="21" spans="1:14" ht="16.5" customHeight="1">
      <c r="A21" s="35" t="s">
        <v>28</v>
      </c>
      <c r="B21" s="58">
        <f>ROUND((B15+B16)*B7,2)</f>
        <v>1564962.34</v>
      </c>
      <c r="C21" s="58">
        <f>ROUND((C15+C16)*C7,2)</f>
        <v>1402640.43</v>
      </c>
      <c r="D21" s="58">
        <f aca="true" t="shared" si="6" ref="D21:J21">ROUND((D15+D16)*D7,2)</f>
        <v>1874472.58</v>
      </c>
      <c r="E21" s="58">
        <f t="shared" si="6"/>
        <v>896338.3</v>
      </c>
      <c r="F21" s="58">
        <f t="shared" si="6"/>
        <v>1179435.15</v>
      </c>
      <c r="G21" s="58">
        <f t="shared" si="6"/>
        <v>1180985.89</v>
      </c>
      <c r="H21" s="58">
        <f t="shared" si="6"/>
        <v>994413.77</v>
      </c>
      <c r="I21" s="58">
        <f t="shared" si="6"/>
        <v>1568161.48</v>
      </c>
      <c r="J21" s="58">
        <f t="shared" si="6"/>
        <v>577472.91</v>
      </c>
      <c r="K21" s="30">
        <f t="shared" si="5"/>
        <v>11238882.85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148737.74</v>
      </c>
      <c r="C22" s="30">
        <f t="shared" si="7"/>
        <v>309642.33</v>
      </c>
      <c r="D22" s="30">
        <f t="shared" si="7"/>
        <v>142720.04</v>
      </c>
      <c r="E22" s="30">
        <f t="shared" si="7"/>
        <v>341762.73</v>
      </c>
      <c r="F22" s="30">
        <f t="shared" si="7"/>
        <v>20183.19</v>
      </c>
      <c r="G22" s="30">
        <f t="shared" si="7"/>
        <v>151514.2</v>
      </c>
      <c r="H22" s="30">
        <f t="shared" si="7"/>
        <v>199362.49</v>
      </c>
      <c r="I22" s="30">
        <f t="shared" si="7"/>
        <v>138267.1</v>
      </c>
      <c r="J22" s="30">
        <f t="shared" si="7"/>
        <v>21925.48</v>
      </c>
      <c r="K22" s="30">
        <f t="shared" si="5"/>
        <v>1474115.3</v>
      </c>
      <c r="L22"/>
      <c r="M22"/>
      <c r="N22"/>
    </row>
    <row r="23" spans="1:14" ht="16.5" customHeight="1">
      <c r="A23" s="18" t="s">
        <v>26</v>
      </c>
      <c r="B23" s="30">
        <v>60025.06</v>
      </c>
      <c r="C23" s="30">
        <v>53615.18</v>
      </c>
      <c r="D23" s="30">
        <v>65228.24</v>
      </c>
      <c r="E23" s="30">
        <v>45126.58</v>
      </c>
      <c r="F23" s="30">
        <v>38730</v>
      </c>
      <c r="G23" s="30">
        <v>43902.9</v>
      </c>
      <c r="H23" s="30">
        <v>43930.94</v>
      </c>
      <c r="I23" s="30">
        <v>75684.91</v>
      </c>
      <c r="J23" s="30">
        <v>21292.78</v>
      </c>
      <c r="K23" s="30">
        <f t="shared" si="5"/>
        <v>447536.5900000001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1367.56</v>
      </c>
      <c r="C26" s="30">
        <v>1362.18</v>
      </c>
      <c r="D26" s="30">
        <v>1607.15</v>
      </c>
      <c r="E26" s="30">
        <v>990.67</v>
      </c>
      <c r="F26" s="30">
        <v>955.68</v>
      </c>
      <c r="G26" s="30">
        <v>1060.67</v>
      </c>
      <c r="H26" s="30">
        <v>955.68</v>
      </c>
      <c r="I26" s="30">
        <v>1375.64</v>
      </c>
      <c r="J26" s="30">
        <v>479.19</v>
      </c>
      <c r="K26" s="30">
        <f t="shared" si="5"/>
        <v>10154.42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887.14</v>
      </c>
      <c r="C28" s="30">
        <v>817.04</v>
      </c>
      <c r="D28" s="30">
        <v>994</v>
      </c>
      <c r="E28" s="30">
        <v>570.17</v>
      </c>
      <c r="F28" s="30">
        <v>595.17</v>
      </c>
      <c r="G28" s="30">
        <v>677.27</v>
      </c>
      <c r="H28" s="30">
        <v>683.81</v>
      </c>
      <c r="I28" s="30">
        <v>983.33</v>
      </c>
      <c r="J28" s="30">
        <v>324.18</v>
      </c>
      <c r="K28" s="30">
        <f t="shared" si="5"/>
        <v>6532.110000000001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-108536.35</v>
      </c>
      <c r="C31" s="30">
        <f t="shared" si="8"/>
        <v>-82547.9</v>
      </c>
      <c r="D31" s="30">
        <f t="shared" si="8"/>
        <v>-110173.53000000003</v>
      </c>
      <c r="E31" s="30">
        <f t="shared" si="8"/>
        <v>-98636.38</v>
      </c>
      <c r="F31" s="30">
        <f t="shared" si="8"/>
        <v>-53407.2</v>
      </c>
      <c r="G31" s="30">
        <f t="shared" si="8"/>
        <v>-87466.15</v>
      </c>
      <c r="H31" s="30">
        <f t="shared" si="8"/>
        <v>-36688.85</v>
      </c>
      <c r="I31" s="30">
        <f t="shared" si="8"/>
        <v>-97118.75</v>
      </c>
      <c r="J31" s="30">
        <f t="shared" si="8"/>
        <v>-29938.45</v>
      </c>
      <c r="K31" s="30">
        <f aca="true" t="shared" si="9" ref="K31:K39">SUM(B31:J31)</f>
        <v>-704513.5599999999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-108536.35</v>
      </c>
      <c r="C32" s="30">
        <f t="shared" si="10"/>
        <v>-82547.9</v>
      </c>
      <c r="D32" s="30">
        <f t="shared" si="10"/>
        <v>-87045</v>
      </c>
      <c r="E32" s="30">
        <f t="shared" si="10"/>
        <v>-98636.38</v>
      </c>
      <c r="F32" s="30">
        <f t="shared" si="10"/>
        <v>-53407.2</v>
      </c>
      <c r="G32" s="30">
        <f t="shared" si="10"/>
        <v>-87466.15</v>
      </c>
      <c r="H32" s="30">
        <f t="shared" si="10"/>
        <v>-36688.85</v>
      </c>
      <c r="I32" s="30">
        <f t="shared" si="10"/>
        <v>-97118.75</v>
      </c>
      <c r="J32" s="30">
        <f t="shared" si="10"/>
        <v>-23242.86</v>
      </c>
      <c r="K32" s="30">
        <f t="shared" si="9"/>
        <v>-674689.44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-73343.6</v>
      </c>
      <c r="C33" s="30">
        <f t="shared" si="11"/>
        <v>-75451.2</v>
      </c>
      <c r="D33" s="30">
        <f t="shared" si="11"/>
        <v>-70127.2</v>
      </c>
      <c r="E33" s="30">
        <f t="shared" si="11"/>
        <v>-48822.4</v>
      </c>
      <c r="F33" s="30">
        <f t="shared" si="11"/>
        <v>-53407.2</v>
      </c>
      <c r="G33" s="30">
        <f t="shared" si="11"/>
        <v>-27838.8</v>
      </c>
      <c r="H33" s="30">
        <f t="shared" si="11"/>
        <v>-24310</v>
      </c>
      <c r="I33" s="30">
        <f t="shared" si="11"/>
        <v>-77800.8</v>
      </c>
      <c r="J33" s="30">
        <f t="shared" si="11"/>
        <v>-17283.2</v>
      </c>
      <c r="K33" s="30">
        <f t="shared" si="9"/>
        <v>-468384.4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-35192.75</v>
      </c>
      <c r="C36" s="30">
        <v>-7096.7</v>
      </c>
      <c r="D36" s="30">
        <v>-16917.8</v>
      </c>
      <c r="E36" s="30">
        <v>-49813.98</v>
      </c>
      <c r="F36" s="26">
        <v>0</v>
      </c>
      <c r="G36" s="30">
        <v>-59627.35</v>
      </c>
      <c r="H36" s="30">
        <v>-12378.85</v>
      </c>
      <c r="I36" s="30">
        <v>-19317.95</v>
      </c>
      <c r="J36" s="30">
        <v>-5959.66</v>
      </c>
      <c r="K36" s="30">
        <f t="shared" si="9"/>
        <v>-206305.04000000004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-23128.530000000028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-6695.59</v>
      </c>
      <c r="K37" s="30">
        <f t="shared" si="9"/>
        <v>-29824.120000000028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1669581.98</v>
      </c>
      <c r="C54" s="27">
        <f t="shared" si="15"/>
        <v>1689403.27</v>
      </c>
      <c r="D54" s="27">
        <f t="shared" si="15"/>
        <v>1980564.26</v>
      </c>
      <c r="E54" s="27">
        <f t="shared" si="15"/>
        <v>1189932.4099999997</v>
      </c>
      <c r="F54" s="27">
        <f t="shared" si="15"/>
        <v>1188512.92</v>
      </c>
      <c r="G54" s="27">
        <f t="shared" si="15"/>
        <v>1292700.1099999999</v>
      </c>
      <c r="H54" s="27">
        <f t="shared" si="15"/>
        <v>1206467.7299999997</v>
      </c>
      <c r="I54" s="27">
        <f t="shared" si="15"/>
        <v>1691232.1199999999</v>
      </c>
      <c r="J54" s="27">
        <f t="shared" si="15"/>
        <v>593460.0900000001</v>
      </c>
      <c r="K54" s="20">
        <f>SUM(B54:J54)</f>
        <v>12501854.889999999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1669581.96</v>
      </c>
      <c r="C60" s="10">
        <f t="shared" si="17"/>
        <v>1689403.271625935</v>
      </c>
      <c r="D60" s="10">
        <f t="shared" si="17"/>
        <v>1980564.2633187817</v>
      </c>
      <c r="E60" s="10">
        <f t="shared" si="17"/>
        <v>1189932.408904874</v>
      </c>
      <c r="F60" s="10">
        <f t="shared" si="17"/>
        <v>1188512.9189992829</v>
      </c>
      <c r="G60" s="10">
        <f t="shared" si="17"/>
        <v>1292700.1059512456</v>
      </c>
      <c r="H60" s="10">
        <f t="shared" si="17"/>
        <v>1206467.7239126088</v>
      </c>
      <c r="I60" s="10">
        <f>SUM(I61:I73)</f>
        <v>1691232.12</v>
      </c>
      <c r="J60" s="10">
        <f t="shared" si="17"/>
        <v>593460.0948052424</v>
      </c>
      <c r="K60" s="5">
        <f>SUM(K61:K73)</f>
        <v>12501854.86751797</v>
      </c>
      <c r="L60" s="9"/>
    </row>
    <row r="61" spans="1:12" ht="16.5" customHeight="1">
      <c r="A61" s="7" t="s">
        <v>56</v>
      </c>
      <c r="B61" s="8">
        <v>1459882.47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1459882.47</v>
      </c>
      <c r="L61"/>
    </row>
    <row r="62" spans="1:12" ht="16.5" customHeight="1">
      <c r="A62" s="7" t="s">
        <v>57</v>
      </c>
      <c r="B62" s="8">
        <v>209699.49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209699.49</v>
      </c>
      <c r="L62"/>
    </row>
    <row r="63" spans="1:12" ht="16.5" customHeight="1">
      <c r="A63" s="7" t="s">
        <v>4</v>
      </c>
      <c r="B63" s="6">
        <v>0</v>
      </c>
      <c r="C63" s="8">
        <v>1689403.271625935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1689403.271625935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1980564.2633187817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1980564.2633187817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1189932.408904874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1189932.408904874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1188512.9189992829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1188512.9189992829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1292700.1059512456</v>
      </c>
      <c r="H67" s="6">
        <v>0</v>
      </c>
      <c r="I67" s="6">
        <v>0</v>
      </c>
      <c r="J67" s="6">
        <v>0</v>
      </c>
      <c r="K67" s="5">
        <f t="shared" si="18"/>
        <v>1292700.1059512456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1206467.7239126088</v>
      </c>
      <c r="I68" s="6">
        <v>0</v>
      </c>
      <c r="J68" s="6">
        <v>0</v>
      </c>
      <c r="K68" s="5">
        <f t="shared" si="18"/>
        <v>1206467.7239126088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622542.54</v>
      </c>
      <c r="J70" s="6">
        <v>0</v>
      </c>
      <c r="K70" s="5">
        <f t="shared" si="18"/>
        <v>622542.54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1068689.58</v>
      </c>
      <c r="J71" s="6">
        <v>0</v>
      </c>
      <c r="K71" s="5">
        <f t="shared" si="18"/>
        <v>1068689.58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593460.0948052424</v>
      </c>
      <c r="K72" s="5">
        <f t="shared" si="18"/>
        <v>593460.0948052424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2023-04-26T17:15:17Z</dcterms:modified>
  <cp:category/>
  <cp:version/>
  <cp:contentType/>
  <cp:contentStatus/>
</cp:coreProperties>
</file>