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<sst xmlns="http://schemas.openxmlformats.org/spreadsheetml/2006/main" count="82" uniqueCount="81">
  <si>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</si>
  <si>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</si>
  <si>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</si>
  <si>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</si>
  <si>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</si>
  <si>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</si>
  <si>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</si>
  <si>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</si>
  <si>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</si>
  <si>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</si>
  <si>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</si>
  <si>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</si>
  <si>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</si>
  <si>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</si>
  <si>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</si>
  <si>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</si>
  <si>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</si>
  <si>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</si>
  <si>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</si>
  <si>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</si>
  <si>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</si>
  <si>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</si>
  <si>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</si>
  <si>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</si>
  <si>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</si>
  <si>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</si>
  <si>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</si>
  <si>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</si>
  <si>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</si>
  <si>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</si>
  <si>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</si>
  <si>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</si>
  <si>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</si>
  <si>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</si>
  <si>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</si>
  <si>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</si>
  <si>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</si>
  <si>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</si>
  <si>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</si>
  <si>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</si>
  <si>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</si>
  <si>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</si>
  <si>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</si>
  <si>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</si>
  <si>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</si>
  <si>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</si>
  <si>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</si>
  <si>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</si>
  <si>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</si>
  <si>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</si>
  <si>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</si>
  <si>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</si>
  <si>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</si>
  <si>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</si>
  <si>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</si>
  <si>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</si>
  <si>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</si>
  <si>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</si>
  <si>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</si>
  <si>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</si>
  <si>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</si>
  <si>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</si>
  <si>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</si>
  <si>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</si>
  <si>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</si>
  <si>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</si>
  <si>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</si>
  <si>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</si>
  <si>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</si>
  <si>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</si>
  <si>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</si>
  <si>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</si>
  <si>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</si>
  <si>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</si>
  <si>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</si>
  <si>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</si>
  <si>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</si>
  <si>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</si>
  <si>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</si>
  <si>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</si>
  <si>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18/04/23 - VENCIMENTO 26/04/23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</si>
</sst>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330344</v>
      </c>
      <c r="C7" s="46">
        <f aca="true" t="shared" si="0" ref="C7:J7">+C8+C11</f>
        <v>272636</v>
      </c>
      <c r="D7" s="46">
        <f t="shared" si="0"/>
        <v>321851</v>
      </c>
      <c r="E7" s="46">
        <f t="shared" si="0"/>
        <v>180759</v>
      </c>
      <c r="F7" s="46">
        <f t="shared" si="0"/>
        <v>222824</v>
      </c>
      <c r="G7" s="46">
        <f t="shared" si="0"/>
        <v>219250</v>
      </c>
      <c r="H7" s="46">
        <f t="shared" si="0"/>
        <v>249058</v>
      </c>
      <c r="I7" s="46">
        <f t="shared" si="0"/>
        <v>362487</v>
      </c>
      <c r="J7" s="46">
        <f t="shared" si="0"/>
        <v>120982</v>
      </c>
      <c r="K7" s="38">
        <f aca="true" t="shared" si="1" ref="K7:K13">SUM(B7:J7)</f>
        <v>2280191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15888</v>
      </c>
      <c r="C8" s="44">
        <f t="shared" si="2"/>
        <v>16343</v>
      </c>
      <c r="D8" s="44">
        <f t="shared" si="2"/>
        <v>15015</v>
      </c>
      <c r="E8" s="44">
        <f t="shared" si="2"/>
        <v>10835</v>
      </c>
      <c r="F8" s="44">
        <f t="shared" si="2"/>
        <v>11375</v>
      </c>
      <c r="G8" s="44">
        <f t="shared" si="2"/>
        <v>5789</v>
      </c>
      <c r="H8" s="44">
        <f t="shared" si="2"/>
        <v>5179</v>
      </c>
      <c r="I8" s="44">
        <f t="shared" si="2"/>
        <v>16464</v>
      </c>
      <c r="J8" s="44">
        <f t="shared" si="2"/>
        <v>3673</v>
      </c>
      <c r="K8" s="38">
        <f t="shared" si="1"/>
        <v>100561</v>
      </c>
      <c r="L8"/>
      <c r="M8"/>
      <c r="N8"/>
    </row>
    <row r="9" spans="1:14" ht="16.5" customHeight="1">
      <c r="A9" s="22" t="s">
        <v>32</v>
      </c>
      <c r="B9" s="44">
        <v>15830</v>
      </c>
      <c r="C9" s="44">
        <v>16340</v>
      </c>
      <c r="D9" s="44">
        <v>15013</v>
      </c>
      <c r="E9" s="44">
        <v>10679</v>
      </c>
      <c r="F9" s="44">
        <v>11367</v>
      </c>
      <c r="G9" s="44">
        <v>5789</v>
      </c>
      <c r="H9" s="44">
        <v>5179</v>
      </c>
      <c r="I9" s="44">
        <v>16424</v>
      </c>
      <c r="J9" s="44">
        <v>3673</v>
      </c>
      <c r="K9" s="38">
        <f t="shared" si="1"/>
        <v>100294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3</v>
      </c>
      <c r="D10" s="44">
        <v>2</v>
      </c>
      <c r="E10" s="44">
        <v>156</v>
      </c>
      <c r="F10" s="44">
        <v>8</v>
      </c>
      <c r="G10" s="44">
        <v>0</v>
      </c>
      <c r="H10" s="44">
        <v>0</v>
      </c>
      <c r="I10" s="44">
        <v>40</v>
      </c>
      <c r="J10" s="44">
        <v>0</v>
      </c>
      <c r="K10" s="38">
        <f t="shared" si="1"/>
        <v>267</v>
      </c>
      <c r="L10"/>
      <c r="M10"/>
      <c r="N10"/>
    </row>
    <row r="11" spans="1:14" ht="16.5" customHeight="1">
      <c r="A11" s="43" t="s">
        <v>67</v>
      </c>
      <c r="B11" s="42">
        <v>314456</v>
      </c>
      <c r="C11" s="42">
        <v>256293</v>
      </c>
      <c r="D11" s="42">
        <v>306836</v>
      </c>
      <c r="E11" s="42">
        <v>169924</v>
      </c>
      <c r="F11" s="42">
        <v>211449</v>
      </c>
      <c r="G11" s="42">
        <v>213461</v>
      </c>
      <c r="H11" s="42">
        <v>243879</v>
      </c>
      <c r="I11" s="42">
        <v>346023</v>
      </c>
      <c r="J11" s="42">
        <v>117309</v>
      </c>
      <c r="K11" s="38">
        <f t="shared" si="1"/>
        <v>2179630</v>
      </c>
      <c r="L11" s="59"/>
      <c r="M11" s="59"/>
      <c r="N11" s="59"/>
    </row>
    <row r="12" spans="1:14" ht="16.5" customHeight="1">
      <c r="A12" s="22" t="s">
        <v>79</v>
      </c>
      <c r="B12" s="42">
        <v>18658</v>
      </c>
      <c r="C12" s="42">
        <v>16712</v>
      </c>
      <c r="D12" s="42">
        <v>20147</v>
      </c>
      <c r="E12" s="42">
        <v>13501</v>
      </c>
      <c r="F12" s="42">
        <v>10827</v>
      </c>
      <c r="G12" s="42">
        <v>10330</v>
      </c>
      <c r="H12" s="42">
        <v>10397</v>
      </c>
      <c r="I12" s="42">
        <v>16085</v>
      </c>
      <c r="J12" s="42">
        <v>4354</v>
      </c>
      <c r="K12" s="38">
        <f t="shared" si="1"/>
        <v>121011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295798</v>
      </c>
      <c r="C13" s="42">
        <f>+C11-C12</f>
        <v>239581</v>
      </c>
      <c r="D13" s="42">
        <f>+D11-D12</f>
        <v>286689</v>
      </c>
      <c r="E13" s="42">
        <f aca="true" t="shared" si="3" ref="E13:J13">+E11-E12</f>
        <v>156423</v>
      </c>
      <c r="F13" s="42">
        <f t="shared" si="3"/>
        <v>200622</v>
      </c>
      <c r="G13" s="42">
        <f t="shared" si="3"/>
        <v>203131</v>
      </c>
      <c r="H13" s="42">
        <f t="shared" si="3"/>
        <v>233482</v>
      </c>
      <c r="I13" s="42">
        <f t="shared" si="3"/>
        <v>329938</v>
      </c>
      <c r="J13" s="42">
        <f t="shared" si="3"/>
        <v>112955</v>
      </c>
      <c r="K13" s="38">
        <f t="shared" si="1"/>
        <v>2058619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1.151967676852119</v>
      </c>
      <c r="C18" s="39">
        <v>1.27475798049391</v>
      </c>
      <c r="D18" s="39">
        <v>1.137923525997385</v>
      </c>
      <c r="E18" s="39">
        <v>1.438456656835166</v>
      </c>
      <c r="F18" s="39">
        <v>1.068753205252854</v>
      </c>
      <c r="G18" s="39">
        <v>1.191220273888734</v>
      </c>
      <c r="H18" s="39">
        <v>1.190804792729463</v>
      </c>
      <c r="I18" s="39">
        <v>1.144321389129875</v>
      </c>
      <c r="J18" s="39">
        <v>1.0729302991326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1762416.7</v>
      </c>
      <c r="C20" s="36">
        <f aca="true" t="shared" si="4" ref="C20:J20">SUM(C21:C28)</f>
        <v>1763040.08</v>
      </c>
      <c r="D20" s="36">
        <f t="shared" si="4"/>
        <v>2064685.68</v>
      </c>
      <c r="E20" s="36">
        <f t="shared" si="4"/>
        <v>1279737.9799999997</v>
      </c>
      <c r="F20" s="36">
        <f t="shared" si="4"/>
        <v>1233689.1800000002</v>
      </c>
      <c r="G20" s="36">
        <f t="shared" si="4"/>
        <v>1366935.2100000002</v>
      </c>
      <c r="H20" s="36">
        <f t="shared" si="4"/>
        <v>1242997.22</v>
      </c>
      <c r="I20" s="36">
        <f t="shared" si="4"/>
        <v>1767944.63</v>
      </c>
      <c r="J20" s="36">
        <f t="shared" si="4"/>
        <v>620996.8500000001</v>
      </c>
      <c r="K20" s="36">
        <f aca="true" t="shared" si="5" ref="K20:K28">SUM(B20:J20)</f>
        <v>13102443.53</v>
      </c>
      <c r="L20"/>
      <c r="M20"/>
      <c r="N20"/>
    </row>
    <row r="21" spans="1:14" ht="16.5" customHeight="1">
      <c r="A21" s="35" t="s">
        <v>28</v>
      </c>
      <c r="B21" s="58">
        <f>ROUND((B15+B16)*B7,2)</f>
        <v>1474655.62</v>
      </c>
      <c r="C21" s="58">
        <f>ROUND((C15+C16)*C7,2)</f>
        <v>1337061.47</v>
      </c>
      <c r="D21" s="58">
        <f aca="true" t="shared" si="6" ref="D21:J21">ROUND((D15+D16)*D7,2)</f>
        <v>1749742.96</v>
      </c>
      <c r="E21" s="58">
        <f t="shared" si="6"/>
        <v>854393.57</v>
      </c>
      <c r="F21" s="58">
        <f t="shared" si="6"/>
        <v>1114587.93</v>
      </c>
      <c r="G21" s="58">
        <f t="shared" si="6"/>
        <v>1107826.4</v>
      </c>
      <c r="H21" s="58">
        <f t="shared" si="6"/>
        <v>1001985.24</v>
      </c>
      <c r="I21" s="58">
        <f t="shared" si="6"/>
        <v>1473110.92</v>
      </c>
      <c r="J21" s="58">
        <f t="shared" si="6"/>
        <v>556311.53</v>
      </c>
      <c r="K21" s="30">
        <f t="shared" si="5"/>
        <v>10669675.639999999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224099.99</v>
      </c>
      <c r="C22" s="30">
        <f t="shared" si="7"/>
        <v>367368.31</v>
      </c>
      <c r="D22" s="30">
        <f t="shared" si="7"/>
        <v>241330.72</v>
      </c>
      <c r="E22" s="30">
        <f t="shared" si="7"/>
        <v>374614.55</v>
      </c>
      <c r="F22" s="30">
        <f t="shared" si="7"/>
        <v>76631.49</v>
      </c>
      <c r="G22" s="30">
        <f t="shared" si="7"/>
        <v>211838.87</v>
      </c>
      <c r="H22" s="30">
        <f t="shared" si="7"/>
        <v>191183.59</v>
      </c>
      <c r="I22" s="30">
        <f t="shared" si="7"/>
        <v>212601.41</v>
      </c>
      <c r="J22" s="30">
        <f t="shared" si="7"/>
        <v>40571.97</v>
      </c>
      <c r="K22" s="30">
        <f t="shared" si="5"/>
        <v>1940240.9000000001</v>
      </c>
      <c r="L22"/>
      <c r="M22"/>
      <c r="N22"/>
    </row>
    <row r="23" spans="1:14" ht="16.5" customHeight="1">
      <c r="A23" s="18" t="s">
        <v>26</v>
      </c>
      <c r="B23" s="30">
        <v>59265.21</v>
      </c>
      <c r="C23" s="30">
        <v>52549</v>
      </c>
      <c r="D23" s="30">
        <v>65297.76</v>
      </c>
      <c r="E23" s="30">
        <v>45385.98</v>
      </c>
      <c r="F23" s="30">
        <v>38895.52</v>
      </c>
      <c r="G23" s="30">
        <v>43503.98</v>
      </c>
      <c r="H23" s="30">
        <v>44368.24</v>
      </c>
      <c r="I23" s="30">
        <v>75997.61</v>
      </c>
      <c r="J23" s="30">
        <v>21403.29</v>
      </c>
      <c r="K23" s="30">
        <f t="shared" si="5"/>
        <v>446666.58999999997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1370.25</v>
      </c>
      <c r="C26" s="30">
        <v>1370.25</v>
      </c>
      <c r="D26" s="30">
        <v>1604.46</v>
      </c>
      <c r="E26" s="30">
        <v>993.37</v>
      </c>
      <c r="F26" s="30">
        <v>958.37</v>
      </c>
      <c r="G26" s="30">
        <v>1063.36</v>
      </c>
      <c r="H26" s="30">
        <v>966.45</v>
      </c>
      <c r="I26" s="30">
        <v>1372.95</v>
      </c>
      <c r="J26" s="30">
        <v>481.88</v>
      </c>
      <c r="K26" s="30">
        <f t="shared" si="5"/>
        <v>10181.34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887.14</v>
      </c>
      <c r="C28" s="30">
        <v>817.04</v>
      </c>
      <c r="D28" s="30">
        <v>994</v>
      </c>
      <c r="E28" s="30">
        <v>570.17</v>
      </c>
      <c r="F28" s="30">
        <v>594.94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6531.879999999999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-113191.11</v>
      </c>
      <c r="C31" s="30">
        <f t="shared" si="8"/>
        <v>-80085.55</v>
      </c>
      <c r="D31" s="30">
        <f t="shared" si="8"/>
        <v>-106496.63000000003</v>
      </c>
      <c r="E31" s="30">
        <f t="shared" si="8"/>
        <v>-107623.7</v>
      </c>
      <c r="F31" s="30">
        <f t="shared" si="8"/>
        <v>-50014.8</v>
      </c>
      <c r="G31" s="30">
        <f t="shared" si="8"/>
        <v>-89969.25</v>
      </c>
      <c r="H31" s="30">
        <f t="shared" si="8"/>
        <v>-37131.82</v>
      </c>
      <c r="I31" s="30">
        <f t="shared" si="8"/>
        <v>-94650.63</v>
      </c>
      <c r="J31" s="30">
        <f t="shared" si="8"/>
        <v>-29762.65</v>
      </c>
      <c r="K31" s="30">
        <f aca="true" t="shared" si="9" ref="K31:K39">SUM(B31:J31)</f>
        <v>-708926.14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-113191.11</v>
      </c>
      <c r="C32" s="30">
        <f t="shared" si="10"/>
        <v>-80085.55</v>
      </c>
      <c r="D32" s="30">
        <f t="shared" si="10"/>
        <v>-83368.1</v>
      </c>
      <c r="E32" s="30">
        <f t="shared" si="10"/>
        <v>-107623.7</v>
      </c>
      <c r="F32" s="30">
        <f t="shared" si="10"/>
        <v>-50014.8</v>
      </c>
      <c r="G32" s="30">
        <f t="shared" si="10"/>
        <v>-89969.25</v>
      </c>
      <c r="H32" s="30">
        <f t="shared" si="10"/>
        <v>-37131.82</v>
      </c>
      <c r="I32" s="30">
        <f t="shared" si="10"/>
        <v>-94650.63</v>
      </c>
      <c r="J32" s="30">
        <f t="shared" si="10"/>
        <v>-23067.06</v>
      </c>
      <c r="K32" s="30">
        <f t="shared" si="9"/>
        <v>-679102.02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-69652</v>
      </c>
      <c r="C33" s="30">
        <f t="shared" si="11"/>
        <v>-71896</v>
      </c>
      <c r="D33" s="30">
        <f t="shared" si="11"/>
        <v>-66057.2</v>
      </c>
      <c r="E33" s="30">
        <f t="shared" si="11"/>
        <v>-46987.6</v>
      </c>
      <c r="F33" s="30">
        <f t="shared" si="11"/>
        <v>-50014.8</v>
      </c>
      <c r="G33" s="30">
        <f t="shared" si="11"/>
        <v>-25471.6</v>
      </c>
      <c r="H33" s="30">
        <f t="shared" si="11"/>
        <v>-22787.6</v>
      </c>
      <c r="I33" s="30">
        <f t="shared" si="11"/>
        <v>-72265.6</v>
      </c>
      <c r="J33" s="30">
        <f t="shared" si="11"/>
        <v>-16161.2</v>
      </c>
      <c r="K33" s="30">
        <f t="shared" si="9"/>
        <v>-441293.60000000003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-43539.11</v>
      </c>
      <c r="C36" s="30">
        <v>-8189.55</v>
      </c>
      <c r="D36" s="30">
        <v>-17310.9</v>
      </c>
      <c r="E36" s="30">
        <v>-60636.1</v>
      </c>
      <c r="F36" s="26">
        <v>0</v>
      </c>
      <c r="G36" s="30">
        <v>-64497.65</v>
      </c>
      <c r="H36" s="30">
        <v>-14344.22</v>
      </c>
      <c r="I36" s="30">
        <v>-22385.03</v>
      </c>
      <c r="J36" s="30">
        <v>-6905.86</v>
      </c>
      <c r="K36" s="30">
        <f t="shared" si="9"/>
        <v>-237808.41999999998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1649225.5899999999</v>
      </c>
      <c r="C54" s="27">
        <f t="shared" si="15"/>
        <v>1682954.53</v>
      </c>
      <c r="D54" s="27">
        <f t="shared" si="15"/>
        <v>1958189.0499999998</v>
      </c>
      <c r="E54" s="27">
        <f t="shared" si="15"/>
        <v>1172114.2799999998</v>
      </c>
      <c r="F54" s="27">
        <f t="shared" si="15"/>
        <v>1183674.3800000001</v>
      </c>
      <c r="G54" s="27">
        <f t="shared" si="15"/>
        <v>1276965.9600000002</v>
      </c>
      <c r="H54" s="27">
        <f t="shared" si="15"/>
        <v>1205865.4</v>
      </c>
      <c r="I54" s="27">
        <f t="shared" si="15"/>
        <v>1673294</v>
      </c>
      <c r="J54" s="27">
        <f t="shared" si="15"/>
        <v>591234.2000000001</v>
      </c>
      <c r="K54" s="20">
        <f>SUM(B54:J54)</f>
        <v>12393517.389999999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1649225.5899999999</v>
      </c>
      <c r="C60" s="10">
        <f t="shared" si="17"/>
        <v>1682954.5242149679</v>
      </c>
      <c r="D60" s="10">
        <f t="shared" si="17"/>
        <v>1958189.0452643689</v>
      </c>
      <c r="E60" s="10">
        <f t="shared" si="17"/>
        <v>1172114.2749686304</v>
      </c>
      <c r="F60" s="10">
        <f t="shared" si="17"/>
        <v>1183674.3847423655</v>
      </c>
      <c r="G60" s="10">
        <f t="shared" si="17"/>
        <v>1276965.9539088062</v>
      </c>
      <c r="H60" s="10">
        <f t="shared" si="17"/>
        <v>1205865.4005479938</v>
      </c>
      <c r="I60" s="10">
        <f>SUM(I61:I73)</f>
        <v>1673294</v>
      </c>
      <c r="J60" s="10">
        <f t="shared" si="17"/>
        <v>591234.195207261</v>
      </c>
      <c r="K60" s="5">
        <f>SUM(K61:K73)</f>
        <v>12393517.368854394</v>
      </c>
      <c r="L60" s="9"/>
    </row>
    <row r="61" spans="1:12" ht="16.5" customHeight="1">
      <c r="A61" s="7" t="s">
        <v>56</v>
      </c>
      <c r="B61" s="8">
        <v>1442907.47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1442907.47</v>
      </c>
      <c r="L61"/>
    </row>
    <row r="62" spans="1:12" ht="16.5" customHeight="1">
      <c r="A62" s="7" t="s">
        <v>57</v>
      </c>
      <c r="B62" s="8">
        <v>206318.12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206318.12</v>
      </c>
      <c r="L62"/>
    </row>
    <row r="63" spans="1:12" ht="16.5" customHeight="1">
      <c r="A63" s="7" t="s">
        <v>4</v>
      </c>
      <c r="B63" s="6">
        <v>0</v>
      </c>
      <c r="C63" s="8">
        <v>1682954.5242149679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1682954.5242149679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1958189.0452643689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1958189.0452643689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1172114.2749686304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1172114.2749686304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1183674.3847423655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1183674.3847423655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1276965.9539088062</v>
      </c>
      <c r="H67" s="6">
        <v>0</v>
      </c>
      <c r="I67" s="6">
        <v>0</v>
      </c>
      <c r="J67" s="6">
        <v>0</v>
      </c>
      <c r="K67" s="5">
        <f t="shared" si="18"/>
        <v>1276965.9539088062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1205865.4005479938</v>
      </c>
      <c r="I68" s="6">
        <v>0</v>
      </c>
      <c r="J68" s="6">
        <v>0</v>
      </c>
      <c r="K68" s="5">
        <f t="shared" si="18"/>
        <v>1205865.4005479938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612592.93</v>
      </c>
      <c r="J70" s="6">
        <v>0</v>
      </c>
      <c r="K70" s="5">
        <f t="shared" si="18"/>
        <v>612592.93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1060701.07</v>
      </c>
      <c r="J71" s="6">
        <v>0</v>
      </c>
      <c r="K71" s="5">
        <f t="shared" si="18"/>
        <v>1060701.07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591234.195207261</v>
      </c>
      <c r="K72" s="5">
        <f t="shared" si="18"/>
        <v>591234.195207261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2023-04-25T14:10:34Z</dcterms:modified>
  <cp:category/>
  <cp:version/>
  <cp:contentType/>
  <cp:contentStatus/>
</cp:coreProperties>
</file>