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<sst xmlns="http://schemas.openxmlformats.org/spreadsheetml/2006/main" count="82" uniqueCount="81">
  <si>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</si>
  <si>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</si>
  <si>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</si>
  <si>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</si>
  <si>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</si>
  <si>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</si>
  <si>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</si>
  <si>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</si>
  <si>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</si>
  <si>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</si>
  <si>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</si>
  <si>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</si>
  <si>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</si>
  <si>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</si>
  <si>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</si>
  <si>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</si>
  <si>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</si>
  <si>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</si>
  <si>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</si>
  <si>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</si>
  <si>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</si>
  <si>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</si>
  <si>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</si>
  <si>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</si>
  <si>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</si>
  <si>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</si>
  <si>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</si>
  <si>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</si>
  <si>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</si>
  <si>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</si>
  <si>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</si>
  <si>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</si>
  <si>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</si>
  <si>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</si>
  <si>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</si>
  <si>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</si>
  <si>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</si>
  <si>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</si>
  <si>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</si>
  <si>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</si>
  <si>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</si>
  <si>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</si>
  <si>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</si>
  <si>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</si>
  <si>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</si>
  <si>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</si>
  <si>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</si>
  <si>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</si>
  <si>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</si>
  <si>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</si>
  <si>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</si>
  <si>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</si>
  <si>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</si>
  <si>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</si>
  <si>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</si>
  <si>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</si>
  <si>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</si>
  <si>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</si>
  <si>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</si>
  <si>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</si>
  <si>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</si>
  <si>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</si>
  <si>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</si>
  <si>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</si>
  <si>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</si>
  <si>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</si>
  <si>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</si>
  <si>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</si>
  <si>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</si>
  <si>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</si>
  <si>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</si>
  <si>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</si>
  <si>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</si>
  <si>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</si>
  <si>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</si>
  <si>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</si>
  <si>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</si>
  <si>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</si>
  <si>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</si>
  <si>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</si>
  <si>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15/04/23 - VENCIMENTO 24/04/23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</si>
</sst>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177138</v>
      </c>
      <c r="C7" s="46">
        <f aca="true" t="shared" si="0" ref="C7:J7">+C8+C11</f>
        <v>84084</v>
      </c>
      <c r="D7" s="46">
        <f t="shared" si="0"/>
        <v>195347</v>
      </c>
      <c r="E7" s="46">
        <f t="shared" si="0"/>
        <v>94767</v>
      </c>
      <c r="F7" s="46">
        <f t="shared" si="0"/>
        <v>136621</v>
      </c>
      <c r="G7" s="46">
        <f t="shared" si="0"/>
        <v>148784</v>
      </c>
      <c r="H7" s="46">
        <f t="shared" si="0"/>
        <v>165975</v>
      </c>
      <c r="I7" s="46">
        <f t="shared" si="0"/>
        <v>208022</v>
      </c>
      <c r="J7" s="46">
        <f t="shared" si="0"/>
        <v>49250</v>
      </c>
      <c r="K7" s="38">
        <f aca="true" t="shared" si="1" ref="K7:K13">SUM(B7:J7)</f>
        <v>1259988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11141</v>
      </c>
      <c r="C8" s="44">
        <f t="shared" si="2"/>
        <v>5012</v>
      </c>
      <c r="D8" s="44">
        <f t="shared" si="2"/>
        <v>12456</v>
      </c>
      <c r="E8" s="44">
        <f t="shared" si="2"/>
        <v>7189</v>
      </c>
      <c r="F8" s="44">
        <f t="shared" si="2"/>
        <v>8048</v>
      </c>
      <c r="G8" s="44">
        <f t="shared" si="2"/>
        <v>5297</v>
      </c>
      <c r="H8" s="44">
        <f t="shared" si="2"/>
        <v>4649</v>
      </c>
      <c r="I8" s="44">
        <f t="shared" si="2"/>
        <v>11681</v>
      </c>
      <c r="J8" s="44">
        <f t="shared" si="2"/>
        <v>1470</v>
      </c>
      <c r="K8" s="38">
        <f t="shared" si="1"/>
        <v>66943</v>
      </c>
      <c r="L8"/>
      <c r="M8"/>
      <c r="N8"/>
    </row>
    <row r="9" spans="1:14" ht="16.5" customHeight="1">
      <c r="A9" s="22" t="s">
        <v>32</v>
      </c>
      <c r="B9" s="44">
        <v>11119</v>
      </c>
      <c r="C9" s="44">
        <v>5010</v>
      </c>
      <c r="D9" s="44">
        <v>12453</v>
      </c>
      <c r="E9" s="44">
        <v>7054</v>
      </c>
      <c r="F9" s="44">
        <v>8040</v>
      </c>
      <c r="G9" s="44">
        <v>5297</v>
      </c>
      <c r="H9" s="44">
        <v>4649</v>
      </c>
      <c r="I9" s="44">
        <v>11638</v>
      </c>
      <c r="J9" s="44">
        <v>1470</v>
      </c>
      <c r="K9" s="38">
        <f t="shared" si="1"/>
        <v>66730</v>
      </c>
      <c r="L9"/>
      <c r="M9"/>
      <c r="N9"/>
    </row>
    <row r="10" spans="1:14" ht="16.5" customHeight="1">
      <c r="A10" s="22" t="s">
        <v>31</v>
      </c>
      <c r="B10" s="44">
        <v>22</v>
      </c>
      <c r="C10" s="44">
        <v>2</v>
      </c>
      <c r="D10" s="44">
        <v>3</v>
      </c>
      <c r="E10" s="44">
        <v>135</v>
      </c>
      <c r="F10" s="44">
        <v>8</v>
      </c>
      <c r="G10" s="44">
        <v>0</v>
      </c>
      <c r="H10" s="44">
        <v>0</v>
      </c>
      <c r="I10" s="44">
        <v>43</v>
      </c>
      <c r="J10" s="44">
        <v>0</v>
      </c>
      <c r="K10" s="38">
        <f t="shared" si="1"/>
        <v>213</v>
      </c>
      <c r="L10"/>
      <c r="M10"/>
      <c r="N10"/>
    </row>
    <row r="11" spans="1:14" ht="16.5" customHeight="1">
      <c r="A11" s="43" t="s">
        <v>67</v>
      </c>
      <c r="B11" s="42">
        <v>165997</v>
      </c>
      <c r="C11" s="42">
        <v>79072</v>
      </c>
      <c r="D11" s="42">
        <v>182891</v>
      </c>
      <c r="E11" s="42">
        <v>87578</v>
      </c>
      <c r="F11" s="42">
        <v>128573</v>
      </c>
      <c r="G11" s="42">
        <v>143487</v>
      </c>
      <c r="H11" s="42">
        <v>161326</v>
      </c>
      <c r="I11" s="42">
        <v>196341</v>
      </c>
      <c r="J11" s="42">
        <v>47780</v>
      </c>
      <c r="K11" s="38">
        <f t="shared" si="1"/>
        <v>1193045</v>
      </c>
      <c r="L11" s="59"/>
      <c r="M11" s="59"/>
      <c r="N11" s="59"/>
    </row>
    <row r="12" spans="1:14" ht="16.5" customHeight="1">
      <c r="A12" s="22" t="s">
        <v>79</v>
      </c>
      <c r="B12" s="42">
        <v>11851</v>
      </c>
      <c r="C12" s="42">
        <v>5121</v>
      </c>
      <c r="D12" s="42">
        <v>14500</v>
      </c>
      <c r="E12" s="42">
        <v>8065</v>
      </c>
      <c r="F12" s="42">
        <v>7972</v>
      </c>
      <c r="G12" s="42">
        <v>7648</v>
      </c>
      <c r="H12" s="42">
        <v>7398</v>
      </c>
      <c r="I12" s="42">
        <v>9770</v>
      </c>
      <c r="J12" s="42">
        <v>1866</v>
      </c>
      <c r="K12" s="38">
        <f t="shared" si="1"/>
        <v>74191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154146</v>
      </c>
      <c r="C13" s="42">
        <f>+C11-C12</f>
        <v>73951</v>
      </c>
      <c r="D13" s="42">
        <f>+D11-D12</f>
        <v>168391</v>
      </c>
      <c r="E13" s="42">
        <f aca="true" t="shared" si="3" ref="E13:J13">+E11-E12</f>
        <v>79513</v>
      </c>
      <c r="F13" s="42">
        <f t="shared" si="3"/>
        <v>120601</v>
      </c>
      <c r="G13" s="42">
        <f t="shared" si="3"/>
        <v>135839</v>
      </c>
      <c r="H13" s="42">
        <f t="shared" si="3"/>
        <v>153928</v>
      </c>
      <c r="I13" s="42">
        <f t="shared" si="3"/>
        <v>186571</v>
      </c>
      <c r="J13" s="42">
        <f t="shared" si="3"/>
        <v>45914</v>
      </c>
      <c r="K13" s="38">
        <f t="shared" si="1"/>
        <v>1118854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-0.0271</v>
      </c>
      <c r="C16" s="41">
        <v>-0.0297</v>
      </c>
      <c r="D16" s="41">
        <v>-0.033</v>
      </c>
      <c r="E16" s="41">
        <v>-0.0287</v>
      </c>
      <c r="F16" s="41">
        <v>-0.0303</v>
      </c>
      <c r="G16" s="41">
        <v>-0.0306</v>
      </c>
      <c r="H16" s="41">
        <v>-0.0244</v>
      </c>
      <c r="I16" s="41">
        <v>-0.0246</v>
      </c>
      <c r="J16" s="41">
        <v>-0.0279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1.135969343991414</v>
      </c>
      <c r="C18" s="39">
        <v>1.299514727871359</v>
      </c>
      <c r="D18" s="39">
        <v>1.126629581586007</v>
      </c>
      <c r="E18" s="39">
        <v>1.404953550576708</v>
      </c>
      <c r="F18" s="39">
        <v>1.0716613867603</v>
      </c>
      <c r="G18" s="39">
        <v>1.168872224140529</v>
      </c>
      <c r="H18" s="39">
        <v>1.230530080442362</v>
      </c>
      <c r="I18" s="39">
        <v>1.151020788085992</v>
      </c>
      <c r="J18" s="39">
        <v>1.074435541509872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931989</v>
      </c>
      <c r="C20" s="36">
        <f aca="true" t="shared" si="4" ref="C20:J20">SUM(C21:C28)</f>
        <v>578078.9700000001</v>
      </c>
      <c r="D20" s="36">
        <f t="shared" si="4"/>
        <v>1250493.3299999998</v>
      </c>
      <c r="E20" s="36">
        <f t="shared" si="4"/>
        <v>660716.4</v>
      </c>
      <c r="F20" s="36">
        <f t="shared" si="4"/>
        <v>764311.4099999999</v>
      </c>
      <c r="G20" s="36">
        <f t="shared" si="4"/>
        <v>913929.7000000001</v>
      </c>
      <c r="H20" s="36">
        <f t="shared" si="4"/>
        <v>858832.3000000002</v>
      </c>
      <c r="I20" s="36">
        <f t="shared" si="4"/>
        <v>1022879.37</v>
      </c>
      <c r="J20" s="36">
        <f t="shared" si="4"/>
        <v>257340.81999999998</v>
      </c>
      <c r="K20" s="36">
        <f aca="true" t="shared" si="5" ref="K20:K28">SUM(B20:J20)</f>
        <v>7238571.3</v>
      </c>
      <c r="L20"/>
      <c r="M20"/>
      <c r="N20"/>
    </row>
    <row r="21" spans="1:14" ht="16.5" customHeight="1">
      <c r="A21" s="35" t="s">
        <v>28</v>
      </c>
      <c r="B21" s="58">
        <f>ROUND((B15+B16)*B7,2)</f>
        <v>790744.03</v>
      </c>
      <c r="C21" s="58">
        <f>ROUND((C15+C16)*C7,2)</f>
        <v>412364.75</v>
      </c>
      <c r="D21" s="58">
        <f aca="true" t="shared" si="6" ref="D21:J21">ROUND((D15+D16)*D7,2)</f>
        <v>1062003.97</v>
      </c>
      <c r="E21" s="58">
        <f t="shared" si="6"/>
        <v>447935.18</v>
      </c>
      <c r="F21" s="58">
        <f t="shared" si="6"/>
        <v>683391.9</v>
      </c>
      <c r="G21" s="58">
        <f t="shared" si="6"/>
        <v>751775.8</v>
      </c>
      <c r="H21" s="58">
        <f t="shared" si="6"/>
        <v>667734.02</v>
      </c>
      <c r="I21" s="58">
        <f t="shared" si="6"/>
        <v>845380.61</v>
      </c>
      <c r="J21" s="58">
        <f t="shared" si="6"/>
        <v>226466.28</v>
      </c>
      <c r="K21" s="30">
        <f t="shared" si="5"/>
        <v>5887796.540000001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107516.95</v>
      </c>
      <c r="C22" s="30">
        <f t="shared" si="7"/>
        <v>123509.32</v>
      </c>
      <c r="D22" s="30">
        <f t="shared" si="7"/>
        <v>134481.12</v>
      </c>
      <c r="E22" s="30">
        <f t="shared" si="7"/>
        <v>181392.94</v>
      </c>
      <c r="F22" s="30">
        <f t="shared" si="7"/>
        <v>48972.81</v>
      </c>
      <c r="G22" s="30">
        <f t="shared" si="7"/>
        <v>126954.05</v>
      </c>
      <c r="H22" s="30">
        <f t="shared" si="7"/>
        <v>153932.78</v>
      </c>
      <c r="I22" s="30">
        <f t="shared" si="7"/>
        <v>127670.05</v>
      </c>
      <c r="J22" s="30">
        <f t="shared" si="7"/>
        <v>16857.14</v>
      </c>
      <c r="K22" s="30">
        <f t="shared" si="5"/>
        <v>1021287.1600000003</v>
      </c>
      <c r="L22"/>
      <c r="M22"/>
      <c r="N22"/>
    </row>
    <row r="23" spans="1:14" ht="16.5" customHeight="1">
      <c r="A23" s="18" t="s">
        <v>26</v>
      </c>
      <c r="B23" s="30">
        <v>29457.24</v>
      </c>
      <c r="C23" s="30">
        <v>36741.23</v>
      </c>
      <c r="D23" s="30">
        <v>45629.39</v>
      </c>
      <c r="E23" s="30">
        <v>26154.78</v>
      </c>
      <c r="F23" s="30">
        <v>28311.38</v>
      </c>
      <c r="G23" s="30">
        <v>31277.75</v>
      </c>
      <c r="H23" s="30">
        <v>31524.99</v>
      </c>
      <c r="I23" s="30">
        <v>43602.1</v>
      </c>
      <c r="J23" s="30">
        <v>11444.64</v>
      </c>
      <c r="K23" s="30">
        <f t="shared" si="5"/>
        <v>284143.5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1243.73</v>
      </c>
      <c r="C26" s="30">
        <v>772.62</v>
      </c>
      <c r="D26" s="30">
        <v>1669.07</v>
      </c>
      <c r="E26" s="30">
        <v>882.99</v>
      </c>
      <c r="F26" s="30">
        <v>1020.29</v>
      </c>
      <c r="G26" s="30">
        <v>1219.5</v>
      </c>
      <c r="H26" s="30">
        <v>1146.81</v>
      </c>
      <c r="I26" s="30">
        <v>1364.87</v>
      </c>
      <c r="J26" s="30">
        <v>344.58</v>
      </c>
      <c r="K26" s="30">
        <f t="shared" si="5"/>
        <v>9664.460000000001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888.56</v>
      </c>
      <c r="C28" s="30">
        <v>817.04</v>
      </c>
      <c r="D28" s="30">
        <v>994</v>
      </c>
      <c r="E28" s="30">
        <v>570.17</v>
      </c>
      <c r="F28" s="30">
        <v>594.1</v>
      </c>
      <c r="G28" s="30">
        <v>677.27</v>
      </c>
      <c r="H28" s="30">
        <v>683.81</v>
      </c>
      <c r="I28" s="30">
        <v>983.33</v>
      </c>
      <c r="J28" s="30">
        <v>324.18</v>
      </c>
      <c r="K28" s="30">
        <f t="shared" si="5"/>
        <v>6532.459999999999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-48923.6</v>
      </c>
      <c r="C31" s="30">
        <f t="shared" si="8"/>
        <v>-22044</v>
      </c>
      <c r="D31" s="30">
        <f t="shared" si="8"/>
        <v>-1121921.73</v>
      </c>
      <c r="E31" s="30">
        <f t="shared" si="8"/>
        <v>-31037.6</v>
      </c>
      <c r="F31" s="30">
        <f t="shared" si="8"/>
        <v>-35376</v>
      </c>
      <c r="G31" s="30">
        <f t="shared" si="8"/>
        <v>-23306.8</v>
      </c>
      <c r="H31" s="30">
        <f t="shared" si="8"/>
        <v>-713455.6</v>
      </c>
      <c r="I31" s="30">
        <f t="shared" si="8"/>
        <v>-51207.2</v>
      </c>
      <c r="J31" s="30">
        <f t="shared" si="8"/>
        <v>-13163.59</v>
      </c>
      <c r="K31" s="30">
        <f aca="true" t="shared" si="9" ref="K31:K39">SUM(B31:J31)</f>
        <v>-2060436.12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-48923.6</v>
      </c>
      <c r="C32" s="30">
        <f t="shared" si="10"/>
        <v>-22044</v>
      </c>
      <c r="D32" s="30">
        <f t="shared" si="10"/>
        <v>-54793.2</v>
      </c>
      <c r="E32" s="30">
        <f t="shared" si="10"/>
        <v>-31037.6</v>
      </c>
      <c r="F32" s="30">
        <f t="shared" si="10"/>
        <v>-35376</v>
      </c>
      <c r="G32" s="30">
        <f t="shared" si="10"/>
        <v>-23306.8</v>
      </c>
      <c r="H32" s="30">
        <f t="shared" si="10"/>
        <v>-20455.6</v>
      </c>
      <c r="I32" s="30">
        <f t="shared" si="10"/>
        <v>-51207.2</v>
      </c>
      <c r="J32" s="30">
        <f t="shared" si="10"/>
        <v>-6468</v>
      </c>
      <c r="K32" s="30">
        <f t="shared" si="9"/>
        <v>-293612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-48923.6</v>
      </c>
      <c r="C33" s="30">
        <f t="shared" si="11"/>
        <v>-22044</v>
      </c>
      <c r="D33" s="30">
        <f t="shared" si="11"/>
        <v>-54793.2</v>
      </c>
      <c r="E33" s="30">
        <f t="shared" si="11"/>
        <v>-31037.6</v>
      </c>
      <c r="F33" s="30">
        <f t="shared" si="11"/>
        <v>-35376</v>
      </c>
      <c r="G33" s="30">
        <f t="shared" si="11"/>
        <v>-23306.8</v>
      </c>
      <c r="H33" s="30">
        <f t="shared" si="11"/>
        <v>-20455.6</v>
      </c>
      <c r="I33" s="30">
        <f t="shared" si="11"/>
        <v>-51207.2</v>
      </c>
      <c r="J33" s="30">
        <f t="shared" si="11"/>
        <v>-6468</v>
      </c>
      <c r="K33" s="30">
        <f t="shared" si="9"/>
        <v>-293612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-1067128.53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-693000</v>
      </c>
      <c r="I37" s="27">
        <f t="shared" si="12"/>
        <v>0</v>
      </c>
      <c r="J37" s="27">
        <f t="shared" si="12"/>
        <v>-6695.59</v>
      </c>
      <c r="K37" s="30">
        <f t="shared" si="9"/>
        <v>-1766824.12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-1044000</v>
      </c>
      <c r="E46" s="17">
        <v>0</v>
      </c>
      <c r="F46" s="17">
        <v>0</v>
      </c>
      <c r="G46" s="17">
        <v>0</v>
      </c>
      <c r="H46" s="17">
        <v>-693000</v>
      </c>
      <c r="I46" s="17">
        <v>0</v>
      </c>
      <c r="J46" s="17">
        <v>0</v>
      </c>
      <c r="K46" s="30">
        <f t="shared" si="13"/>
        <v>-1737000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883065.4</v>
      </c>
      <c r="C54" s="27">
        <f t="shared" si="15"/>
        <v>556034.9700000001</v>
      </c>
      <c r="D54" s="27">
        <f t="shared" si="15"/>
        <v>128571.59999999986</v>
      </c>
      <c r="E54" s="27">
        <f t="shared" si="15"/>
        <v>629678.8</v>
      </c>
      <c r="F54" s="27">
        <f t="shared" si="15"/>
        <v>728935.4099999999</v>
      </c>
      <c r="G54" s="27">
        <f t="shared" si="15"/>
        <v>890622.9</v>
      </c>
      <c r="H54" s="27">
        <f t="shared" si="15"/>
        <v>145376.7000000002</v>
      </c>
      <c r="I54" s="27">
        <f t="shared" si="15"/>
        <v>971672.17</v>
      </c>
      <c r="J54" s="27">
        <f t="shared" si="15"/>
        <v>244177.22999999998</v>
      </c>
      <c r="K54" s="20">
        <f>SUM(B54:J54)</f>
        <v>5178135.18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883065.4</v>
      </c>
      <c r="C60" s="10">
        <f t="shared" si="17"/>
        <v>556034.9739803</v>
      </c>
      <c r="D60" s="10">
        <f t="shared" si="17"/>
        <v>128571.59953809902</v>
      </c>
      <c r="E60" s="10">
        <f t="shared" si="17"/>
        <v>629678.7982510419</v>
      </c>
      <c r="F60" s="10">
        <f t="shared" si="17"/>
        <v>728935.4121231588</v>
      </c>
      <c r="G60" s="10">
        <f t="shared" si="17"/>
        <v>890622.9011437169</v>
      </c>
      <c r="H60" s="10">
        <f t="shared" si="17"/>
        <v>145376.6957307182</v>
      </c>
      <c r="I60" s="10">
        <f>SUM(I61:I73)</f>
        <v>971672.17</v>
      </c>
      <c r="J60" s="10">
        <f t="shared" si="17"/>
        <v>244177.21982779948</v>
      </c>
      <c r="K60" s="5">
        <f>SUM(K61:K73)</f>
        <v>5178135.170594834</v>
      </c>
      <c r="L60" s="9"/>
    </row>
    <row r="61" spans="1:12" ht="16.5" customHeight="1">
      <c r="A61" s="7" t="s">
        <v>56</v>
      </c>
      <c r="B61" s="8">
        <v>771534.24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771534.24</v>
      </c>
      <c r="L61"/>
    </row>
    <row r="62" spans="1:12" ht="16.5" customHeight="1">
      <c r="A62" s="7" t="s">
        <v>57</v>
      </c>
      <c r="B62" s="8">
        <v>111531.16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111531.16</v>
      </c>
      <c r="L62"/>
    </row>
    <row r="63" spans="1:12" ht="16.5" customHeight="1">
      <c r="A63" s="7" t="s">
        <v>4</v>
      </c>
      <c r="B63" s="6">
        <v>0</v>
      </c>
      <c r="C63" s="8">
        <v>556034.9739803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556034.9739803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128571.59953809902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128571.59953809902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629678.7982510419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629678.7982510419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728935.4121231588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728935.4121231588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890622.9011437169</v>
      </c>
      <c r="H67" s="6">
        <v>0</v>
      </c>
      <c r="I67" s="6">
        <v>0</v>
      </c>
      <c r="J67" s="6">
        <v>0</v>
      </c>
      <c r="K67" s="5">
        <f t="shared" si="18"/>
        <v>890622.9011437169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145376.6957307182</v>
      </c>
      <c r="I68" s="6">
        <v>0</v>
      </c>
      <c r="J68" s="6">
        <v>0</v>
      </c>
      <c r="K68" s="5">
        <f t="shared" si="18"/>
        <v>145376.6957307182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380409.65</v>
      </c>
      <c r="J70" s="6">
        <v>0</v>
      </c>
      <c r="K70" s="5">
        <f t="shared" si="18"/>
        <v>380409.65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591262.52</v>
      </c>
      <c r="J71" s="6">
        <v>0</v>
      </c>
      <c r="K71" s="5">
        <f t="shared" si="18"/>
        <v>591262.52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244177.21982779948</v>
      </c>
      <c r="K72" s="5">
        <f t="shared" si="18"/>
        <v>244177.21982779948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2023-04-20T19:13:11Z</dcterms:modified>
  <cp:category/>
  <cp:version/>
  <cp:contentType/>
  <cp:contentStatus/>
</cp:coreProperties>
</file>