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<sst xmlns="http://schemas.openxmlformats.org/spreadsheetml/2006/main" count="82" uniqueCount="81">
  <si>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</si>
  <si>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</si>
  <si>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</si>
  <si>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</si>
  <si>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</si>
  <si>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</si>
  <si>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</si>
  <si>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</si>
  <si>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</si>
  <si>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</si>
  <si>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</si>
  <si>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</si>
  <si>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</si>
  <si>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</si>
  <si>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</si>
  <si>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</si>
  <si>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</si>
  <si>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</si>
  <si>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</si>
  <si>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</si>
  <si>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</si>
  <si>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</si>
  <si>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</si>
  <si>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</si>
  <si>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</si>
  <si>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</si>
  <si>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</si>
  <si>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</si>
  <si>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</si>
  <si>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</si>
  <si>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</si>
  <si>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</si>
  <si>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</si>
  <si>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</si>
  <si>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</si>
  <si>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</si>
  <si>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</si>
  <si>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</si>
  <si>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</si>
  <si>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</si>
  <si>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</si>
  <si>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</si>
  <si>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</si>
  <si>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</si>
  <si>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</si>
  <si>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</si>
  <si>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</si>
  <si>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</si>
  <si>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</si>
  <si>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</si>
  <si>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</si>
  <si>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</si>
  <si>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</si>
  <si>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</si>
  <si>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</si>
  <si>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</si>
  <si>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</si>
  <si>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</si>
  <si>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</si>
  <si>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</si>
  <si>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</si>
  <si>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</si>
  <si>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</si>
  <si>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</si>
  <si>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</si>
  <si>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</si>
  <si>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</si>
  <si>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</si>
  <si>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</si>
  <si>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</si>
  <si>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</si>
  <si>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</si>
  <si>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</si>
  <si>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</si>
  <si>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</si>
  <si>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</si>
  <si>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</si>
  <si>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</si>
  <si>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</si>
  <si>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</si>
  <si>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11/04/23 - VENCIMENTO 18/04/23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</si>
</sst>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348525</v>
      </c>
      <c r="C7" s="46">
        <f aca="true" t="shared" si="0" ref="C7:J7">+C8+C11</f>
        <v>287452</v>
      </c>
      <c r="D7" s="46">
        <f t="shared" si="0"/>
        <v>346560</v>
      </c>
      <c r="E7" s="46">
        <f t="shared" si="0"/>
        <v>189023</v>
      </c>
      <c r="F7" s="46">
        <f t="shared" si="0"/>
        <v>243799</v>
      </c>
      <c r="G7" s="46">
        <f t="shared" si="0"/>
        <v>232199</v>
      </c>
      <c r="H7" s="46">
        <f t="shared" si="0"/>
        <v>266324</v>
      </c>
      <c r="I7" s="46">
        <f t="shared" si="0"/>
        <v>383589</v>
      </c>
      <c r="J7" s="46">
        <f t="shared" si="0"/>
        <v>123840</v>
      </c>
      <c r="K7" s="38">
        <f aca="true" t="shared" si="1" ref="K7:K13">SUM(B7:J7)</f>
        <v>2421311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17220</v>
      </c>
      <c r="C8" s="44">
        <f t="shared" si="2"/>
        <v>17633</v>
      </c>
      <c r="D8" s="44">
        <f t="shared" si="2"/>
        <v>16432</v>
      </c>
      <c r="E8" s="44">
        <f t="shared" si="2"/>
        <v>11348</v>
      </c>
      <c r="F8" s="44">
        <f t="shared" si="2"/>
        <v>12641</v>
      </c>
      <c r="G8" s="44">
        <f t="shared" si="2"/>
        <v>6459</v>
      </c>
      <c r="H8" s="44">
        <f t="shared" si="2"/>
        <v>5654</v>
      </c>
      <c r="I8" s="44">
        <f t="shared" si="2"/>
        <v>17891</v>
      </c>
      <c r="J8" s="44">
        <f t="shared" si="2"/>
        <v>3893</v>
      </c>
      <c r="K8" s="38">
        <f t="shared" si="1"/>
        <v>109171</v>
      </c>
      <c r="L8"/>
      <c r="M8"/>
      <c r="N8"/>
    </row>
    <row r="9" spans="1:14" ht="16.5" customHeight="1">
      <c r="A9" s="22" t="s">
        <v>32</v>
      </c>
      <c r="B9" s="44">
        <v>17163</v>
      </c>
      <c r="C9" s="44">
        <v>17631</v>
      </c>
      <c r="D9" s="44">
        <v>16423</v>
      </c>
      <c r="E9" s="44">
        <v>11181</v>
      </c>
      <c r="F9" s="44">
        <v>12638</v>
      </c>
      <c r="G9" s="44">
        <v>6458</v>
      </c>
      <c r="H9" s="44">
        <v>5654</v>
      </c>
      <c r="I9" s="44">
        <v>17839</v>
      </c>
      <c r="J9" s="44">
        <v>3893</v>
      </c>
      <c r="K9" s="38">
        <f t="shared" si="1"/>
        <v>108880</v>
      </c>
      <c r="L9"/>
      <c r="M9"/>
      <c r="N9"/>
    </row>
    <row r="10" spans="1:14" ht="16.5" customHeight="1">
      <c r="A10" s="22" t="s">
        <v>31</v>
      </c>
      <c r="B10" s="44">
        <v>57</v>
      </c>
      <c r="C10" s="44">
        <v>2</v>
      </c>
      <c r="D10" s="44">
        <v>9</v>
      </c>
      <c r="E10" s="44">
        <v>167</v>
      </c>
      <c r="F10" s="44">
        <v>3</v>
      </c>
      <c r="G10" s="44">
        <v>1</v>
      </c>
      <c r="H10" s="44">
        <v>0</v>
      </c>
      <c r="I10" s="44">
        <v>52</v>
      </c>
      <c r="J10" s="44">
        <v>0</v>
      </c>
      <c r="K10" s="38">
        <f t="shared" si="1"/>
        <v>291</v>
      </c>
      <c r="L10"/>
      <c r="M10"/>
      <c r="N10"/>
    </row>
    <row r="11" spans="1:14" ht="16.5" customHeight="1">
      <c r="A11" s="43" t="s">
        <v>67</v>
      </c>
      <c r="B11" s="42">
        <v>331305</v>
      </c>
      <c r="C11" s="42">
        <v>269819</v>
      </c>
      <c r="D11" s="42">
        <v>330128</v>
      </c>
      <c r="E11" s="42">
        <v>177675</v>
      </c>
      <c r="F11" s="42">
        <v>231158</v>
      </c>
      <c r="G11" s="42">
        <v>225740</v>
      </c>
      <c r="H11" s="42">
        <v>260670</v>
      </c>
      <c r="I11" s="42">
        <v>365698</v>
      </c>
      <c r="J11" s="42">
        <v>119947</v>
      </c>
      <c r="K11" s="38">
        <f t="shared" si="1"/>
        <v>2312140</v>
      </c>
      <c r="L11" s="59"/>
      <c r="M11" s="59"/>
      <c r="N11" s="59"/>
    </row>
    <row r="12" spans="1:14" ht="16.5" customHeight="1">
      <c r="A12" s="22" t="s">
        <v>79</v>
      </c>
      <c r="B12" s="42">
        <v>22893</v>
      </c>
      <c r="C12" s="42">
        <v>20385</v>
      </c>
      <c r="D12" s="42">
        <v>25453</v>
      </c>
      <c r="E12" s="42">
        <v>16289</v>
      </c>
      <c r="F12" s="42">
        <v>13955</v>
      </c>
      <c r="G12" s="42">
        <v>12842</v>
      </c>
      <c r="H12" s="42">
        <v>13027</v>
      </c>
      <c r="I12" s="42">
        <v>19625</v>
      </c>
      <c r="J12" s="42">
        <v>5146</v>
      </c>
      <c r="K12" s="38">
        <f t="shared" si="1"/>
        <v>149615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308412</v>
      </c>
      <c r="C13" s="42">
        <f>+C11-C12</f>
        <v>249434</v>
      </c>
      <c r="D13" s="42">
        <f>+D11-D12</f>
        <v>304675</v>
      </c>
      <c r="E13" s="42">
        <f aca="true" t="shared" si="3" ref="E13:J13">+E11-E12</f>
        <v>161386</v>
      </c>
      <c r="F13" s="42">
        <f t="shared" si="3"/>
        <v>217203</v>
      </c>
      <c r="G13" s="42">
        <f t="shared" si="3"/>
        <v>212898</v>
      </c>
      <c r="H13" s="42">
        <f t="shared" si="3"/>
        <v>247643</v>
      </c>
      <c r="I13" s="42">
        <f t="shared" si="3"/>
        <v>346073</v>
      </c>
      <c r="J13" s="42">
        <f t="shared" si="3"/>
        <v>114801</v>
      </c>
      <c r="K13" s="38">
        <f t="shared" si="1"/>
        <v>2162525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1.114342832599017</v>
      </c>
      <c r="C18" s="39">
        <v>1.165676386014468</v>
      </c>
      <c r="D18" s="39">
        <v>1.084606549205001</v>
      </c>
      <c r="E18" s="39">
        <v>1.399504635353603</v>
      </c>
      <c r="F18" s="39">
        <v>1.024641104602188</v>
      </c>
      <c r="G18" s="39">
        <v>1.150735814177006</v>
      </c>
      <c r="H18" s="39">
        <v>1.147206768689281</v>
      </c>
      <c r="I18" s="39">
        <v>1.10809791995461</v>
      </c>
      <c r="J18" s="39">
        <v>1.065786169614571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1797009.43</v>
      </c>
      <c r="C20" s="36">
        <f aca="true" t="shared" si="4" ref="C20:J20">SUM(C21:C28)</f>
        <v>1701758.7</v>
      </c>
      <c r="D20" s="36">
        <f t="shared" si="4"/>
        <v>2118185.0199999996</v>
      </c>
      <c r="E20" s="36">
        <f t="shared" si="4"/>
        <v>1302103.9699999997</v>
      </c>
      <c r="F20" s="36">
        <f t="shared" si="4"/>
        <v>1294871.1400000001</v>
      </c>
      <c r="G20" s="36">
        <f t="shared" si="4"/>
        <v>1397651.85</v>
      </c>
      <c r="H20" s="36">
        <f t="shared" si="4"/>
        <v>1278001.66</v>
      </c>
      <c r="I20" s="36">
        <f t="shared" si="4"/>
        <v>1808924.8499999999</v>
      </c>
      <c r="J20" s="36">
        <f t="shared" si="4"/>
        <v>630848.0900000001</v>
      </c>
      <c r="K20" s="36">
        <f aca="true" t="shared" si="5" ref="K20:K28">SUM(B20:J20)</f>
        <v>13329354.709999999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1555815.6</v>
      </c>
      <c r="C21" s="58">
        <f>ROUND((C15+C16)*C7,2)</f>
        <v>1409722.1</v>
      </c>
      <c r="D21" s="58">
        <f aca="true" t="shared" si="6" ref="D21:J21">ROUND((D15+D16)*D7,2)</f>
        <v>1884073.44</v>
      </c>
      <c r="E21" s="58">
        <f t="shared" si="6"/>
        <v>893455.01</v>
      </c>
      <c r="F21" s="58">
        <f t="shared" si="6"/>
        <v>1219506.98</v>
      </c>
      <c r="G21" s="58">
        <f t="shared" si="6"/>
        <v>1173255.11</v>
      </c>
      <c r="H21" s="58">
        <f t="shared" si="6"/>
        <v>1071448.08</v>
      </c>
      <c r="I21" s="58">
        <f t="shared" si="6"/>
        <v>1558867.34</v>
      </c>
      <c r="J21" s="58">
        <f t="shared" si="6"/>
        <v>569453.47</v>
      </c>
      <c r="K21" s="30">
        <f t="shared" si="5"/>
        <v>11335597.13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177896.36</v>
      </c>
      <c r="C22" s="30">
        <f t="shared" si="7"/>
        <v>233557.66</v>
      </c>
      <c r="D22" s="30">
        <f t="shared" si="7"/>
        <v>159404.95</v>
      </c>
      <c r="E22" s="30">
        <f t="shared" si="7"/>
        <v>356939.42</v>
      </c>
      <c r="F22" s="30">
        <f t="shared" si="7"/>
        <v>30050</v>
      </c>
      <c r="G22" s="30">
        <f t="shared" si="7"/>
        <v>176851.56</v>
      </c>
      <c r="H22" s="30">
        <f t="shared" si="7"/>
        <v>157724.41</v>
      </c>
      <c r="I22" s="30">
        <f t="shared" si="7"/>
        <v>168510.32</v>
      </c>
      <c r="J22" s="30">
        <f t="shared" si="7"/>
        <v>37462.16</v>
      </c>
      <c r="K22" s="30">
        <f t="shared" si="5"/>
        <v>1498396.8399999999</v>
      </c>
      <c r="L22"/>
      <c r="M22"/>
      <c r="N22"/>
    </row>
    <row r="23" spans="1:14" ht="16.5" customHeight="1">
      <c r="A23" s="18" t="s">
        <v>26</v>
      </c>
      <c r="B23" s="30">
        <v>58894.78</v>
      </c>
      <c r="C23" s="30">
        <v>52487.63</v>
      </c>
      <c r="D23" s="30">
        <v>66376.24</v>
      </c>
      <c r="E23" s="30">
        <v>46362.97</v>
      </c>
      <c r="F23" s="30">
        <v>41708.46</v>
      </c>
      <c r="G23" s="30">
        <v>43774.16</v>
      </c>
      <c r="H23" s="30">
        <v>43358.26</v>
      </c>
      <c r="I23" s="30">
        <v>75303.63</v>
      </c>
      <c r="J23" s="30">
        <v>21222.4</v>
      </c>
      <c r="K23" s="30">
        <f t="shared" si="5"/>
        <v>449488.53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1375.64</v>
      </c>
      <c r="C26" s="30">
        <v>1300.26</v>
      </c>
      <c r="D26" s="30">
        <v>1620.61</v>
      </c>
      <c r="E26" s="30">
        <v>996.06</v>
      </c>
      <c r="F26" s="30">
        <v>990.67</v>
      </c>
      <c r="G26" s="30">
        <v>1068.74</v>
      </c>
      <c r="H26" s="30">
        <v>977.21</v>
      </c>
      <c r="I26" s="30">
        <v>1383.71</v>
      </c>
      <c r="J26" s="30">
        <v>481.88</v>
      </c>
      <c r="K26" s="30">
        <f t="shared" si="5"/>
        <v>10194.779999999997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888.56</v>
      </c>
      <c r="C28" s="30">
        <v>817.04</v>
      </c>
      <c r="D28" s="30">
        <v>994</v>
      </c>
      <c r="E28" s="30">
        <v>570.17</v>
      </c>
      <c r="F28" s="30">
        <v>594.1</v>
      </c>
      <c r="G28" s="30">
        <v>676.95</v>
      </c>
      <c r="H28" s="30">
        <v>683.81</v>
      </c>
      <c r="I28" s="30">
        <v>981.44</v>
      </c>
      <c r="J28" s="30">
        <v>324.18</v>
      </c>
      <c r="K28" s="30">
        <f t="shared" si="5"/>
        <v>6530.25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-180825.15</v>
      </c>
      <c r="C31" s="30">
        <f t="shared" si="8"/>
        <v>-81767.75</v>
      </c>
      <c r="D31" s="30">
        <f t="shared" si="8"/>
        <v>1402867.11</v>
      </c>
      <c r="E31" s="30">
        <f t="shared" si="8"/>
        <v>-147955.71</v>
      </c>
      <c r="F31" s="30">
        <f t="shared" si="8"/>
        <v>-55607.2</v>
      </c>
      <c r="G31" s="30">
        <f t="shared" si="8"/>
        <v>-169651.40000000002</v>
      </c>
      <c r="H31" s="30">
        <f t="shared" si="8"/>
        <v>1020215.56</v>
      </c>
      <c r="I31" s="30">
        <f t="shared" si="8"/>
        <v>-118920.81</v>
      </c>
      <c r="J31" s="30">
        <f t="shared" si="8"/>
        <v>-36297.36</v>
      </c>
      <c r="K31" s="30">
        <f aca="true" t="shared" si="9" ref="K31:K39">SUM(B31:J31)</f>
        <v>1632057.2899999998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-180825.15</v>
      </c>
      <c r="C32" s="30">
        <f t="shared" si="10"/>
        <v>-81767.75</v>
      </c>
      <c r="D32" s="30">
        <f t="shared" si="10"/>
        <v>-104004.36</v>
      </c>
      <c r="E32" s="30">
        <f t="shared" si="10"/>
        <v>-147955.71</v>
      </c>
      <c r="F32" s="30">
        <f t="shared" si="10"/>
        <v>-55607.2</v>
      </c>
      <c r="G32" s="30">
        <f t="shared" si="10"/>
        <v>-169651.40000000002</v>
      </c>
      <c r="H32" s="30">
        <f t="shared" si="10"/>
        <v>-50784.44</v>
      </c>
      <c r="I32" s="30">
        <f t="shared" si="10"/>
        <v>-118920.81</v>
      </c>
      <c r="J32" s="30">
        <f t="shared" si="10"/>
        <v>-29601.77</v>
      </c>
      <c r="K32" s="30">
        <f t="shared" si="9"/>
        <v>-939118.5900000001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-75517.2</v>
      </c>
      <c r="C33" s="30">
        <f t="shared" si="11"/>
        <v>-77576.4</v>
      </c>
      <c r="D33" s="30">
        <f t="shared" si="11"/>
        <v>-72261.2</v>
      </c>
      <c r="E33" s="30">
        <f t="shared" si="11"/>
        <v>-49196.4</v>
      </c>
      <c r="F33" s="30">
        <f t="shared" si="11"/>
        <v>-55607.2</v>
      </c>
      <c r="G33" s="30">
        <f t="shared" si="11"/>
        <v>-28415.2</v>
      </c>
      <c r="H33" s="30">
        <f t="shared" si="11"/>
        <v>-24877.6</v>
      </c>
      <c r="I33" s="30">
        <f t="shared" si="11"/>
        <v>-78491.6</v>
      </c>
      <c r="J33" s="30">
        <f t="shared" si="11"/>
        <v>-17129.2</v>
      </c>
      <c r="K33" s="30">
        <f t="shared" si="9"/>
        <v>-479072.00000000006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-105307.95</v>
      </c>
      <c r="C36" s="30">
        <v>-4191.35</v>
      </c>
      <c r="D36" s="30">
        <v>-31743.16</v>
      </c>
      <c r="E36" s="30">
        <v>-98759.31</v>
      </c>
      <c r="F36" s="26">
        <v>0</v>
      </c>
      <c r="G36" s="30">
        <v>-141236.2</v>
      </c>
      <c r="H36" s="30">
        <v>-25906.84</v>
      </c>
      <c r="I36" s="30">
        <v>-40429.21</v>
      </c>
      <c r="J36" s="30">
        <v>-12472.57</v>
      </c>
      <c r="K36" s="30">
        <f t="shared" si="9"/>
        <v>-460046.59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1506871.4700000002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-6695.59</v>
      </c>
      <c r="K37" s="30">
        <f t="shared" si="9"/>
        <v>2571175.8800000004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1616184.28</v>
      </c>
      <c r="C54" s="27">
        <f t="shared" si="15"/>
        <v>1619990.95</v>
      </c>
      <c r="D54" s="27">
        <f t="shared" si="15"/>
        <v>3521052.13</v>
      </c>
      <c r="E54" s="27">
        <f t="shared" si="15"/>
        <v>1154148.2599999998</v>
      </c>
      <c r="F54" s="27">
        <f t="shared" si="15"/>
        <v>1239263.9400000002</v>
      </c>
      <c r="G54" s="27">
        <f t="shared" si="15"/>
        <v>1228000.4500000002</v>
      </c>
      <c r="H54" s="27">
        <f t="shared" si="15"/>
        <v>2298217.2199999997</v>
      </c>
      <c r="I54" s="27">
        <f t="shared" si="15"/>
        <v>1690004.0399999998</v>
      </c>
      <c r="J54" s="27">
        <f t="shared" si="15"/>
        <v>594550.7300000001</v>
      </c>
      <c r="K54" s="20">
        <f>SUM(B54:J54)</f>
        <v>14961411.999999996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1616184.2799999998</v>
      </c>
      <c r="C60" s="10">
        <f t="shared" si="17"/>
        <v>1619990.955116056</v>
      </c>
      <c r="D60" s="10">
        <f t="shared" si="17"/>
        <v>3521052.1333055673</v>
      </c>
      <c r="E60" s="10">
        <f t="shared" si="17"/>
        <v>1154148.2545933248</v>
      </c>
      <c r="F60" s="10">
        <f t="shared" si="17"/>
        <v>1239263.9356048119</v>
      </c>
      <c r="G60" s="10">
        <f t="shared" si="17"/>
        <v>1228000.455825402</v>
      </c>
      <c r="H60" s="10">
        <f t="shared" si="17"/>
        <v>2298217.2147959345</v>
      </c>
      <c r="I60" s="10">
        <f>SUM(I61:I73)</f>
        <v>1690004.04</v>
      </c>
      <c r="J60" s="10">
        <f t="shared" si="17"/>
        <v>594550.7329827603</v>
      </c>
      <c r="K60" s="5">
        <f>SUM(K61:K73)</f>
        <v>14961412.002223855</v>
      </c>
      <c r="L60" s="9"/>
    </row>
    <row r="61" spans="1:12" ht="16.5" customHeight="1">
      <c r="A61" s="7" t="s">
        <v>56</v>
      </c>
      <c r="B61" s="8">
        <v>1409959.17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1409959.17</v>
      </c>
      <c r="L61"/>
    </row>
    <row r="62" spans="1:12" ht="16.5" customHeight="1">
      <c r="A62" s="7" t="s">
        <v>57</v>
      </c>
      <c r="B62" s="8">
        <v>206225.11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206225.11</v>
      </c>
      <c r="L62"/>
    </row>
    <row r="63" spans="1:12" ht="16.5" customHeight="1">
      <c r="A63" s="7" t="s">
        <v>4</v>
      </c>
      <c r="B63" s="6">
        <v>0</v>
      </c>
      <c r="C63" s="8">
        <v>1619990.955116056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1619990.955116056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3521052.1333055673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3521052.1333055673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1154148.2545933248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1154148.2545933248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1239263.9356048119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1239263.9356048119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1228000.455825402</v>
      </c>
      <c r="H67" s="6">
        <v>0</v>
      </c>
      <c r="I67" s="6">
        <v>0</v>
      </c>
      <c r="J67" s="6">
        <v>0</v>
      </c>
      <c r="K67" s="5">
        <f t="shared" si="18"/>
        <v>1228000.455825402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2298217.2147959345</v>
      </c>
      <c r="I68" s="6">
        <v>0</v>
      </c>
      <c r="J68" s="6">
        <v>0</v>
      </c>
      <c r="K68" s="5">
        <f t="shared" si="18"/>
        <v>2298217.2147959345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626146.5</v>
      </c>
      <c r="J70" s="6">
        <v>0</v>
      </c>
      <c r="K70" s="5">
        <f t="shared" si="18"/>
        <v>626146.5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1063857.54</v>
      </c>
      <c r="J71" s="6">
        <v>0</v>
      </c>
      <c r="K71" s="5">
        <f t="shared" si="18"/>
        <v>1063857.54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594550.7329827603</v>
      </c>
      <c r="K72" s="5">
        <f t="shared" si="18"/>
        <v>594550.7329827603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2023-04-17T17:30:48Z</dcterms:modified>
  <cp:category/>
  <cp:version/>
  <cp:contentType/>
  <cp:contentStatus/>
</cp:coreProperties>
</file>